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B26BA0F3-8349-4C96-9CC1-8B3DC72050B6}" xr6:coauthVersionLast="47" xr6:coauthVersionMax="47" xr10:uidLastSave="{00000000-0000-0000-0000-000000000000}"/>
  <bookViews>
    <workbookView xWindow="-120" yWindow="-120" windowWidth="38640" windowHeight="21270" tabRatio="888" activeTab="1" xr2:uid="{00000000-000D-0000-FFFF-FFFF00000000}"/>
  </bookViews>
  <sheets>
    <sheet name="Sumarizace" sheetId="1" r:id="rId1"/>
    <sheet name="ZŠ Otická" sheetId="16" r:id="rId2"/>
    <sheet name="ZŠ Boženy Němcové" sheetId="17" r:id="rId3"/>
    <sheet name="ZŠ Komárov" sheetId="18" r:id="rId4"/>
    <sheet name="ZŠ T.G.M Riegrova - Mírova" sheetId="19" r:id="rId5"/>
    <sheet name="ZŠ Ilji Hurníka" sheetId="20" r:id="rId6"/>
    <sheet name="ZŠ a MŠ Vávrovice" sheetId="2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20" l="1"/>
  <c r="I28" i="20" s="1"/>
  <c r="H27" i="20"/>
  <c r="I27" i="20" s="1"/>
  <c r="H26" i="20"/>
  <c r="I26" i="20" s="1"/>
  <c r="H25" i="20"/>
  <c r="I25" i="20" s="1"/>
  <c r="H24" i="20"/>
  <c r="I24" i="20" s="1"/>
  <c r="H23" i="20"/>
  <c r="I23" i="20" s="1"/>
  <c r="H22" i="20"/>
  <c r="I22" i="20" s="1"/>
  <c r="H21" i="20"/>
  <c r="I21" i="20" s="1"/>
  <c r="H20" i="20"/>
  <c r="I20" i="20" s="1"/>
  <c r="H19" i="20"/>
  <c r="I19" i="20" s="1"/>
  <c r="H18" i="20"/>
  <c r="I18" i="20" s="1"/>
  <c r="H17" i="20"/>
  <c r="I17" i="20" s="1"/>
  <c r="H16" i="20"/>
  <c r="I16" i="20" s="1"/>
  <c r="H15" i="20"/>
  <c r="I15" i="20" s="1"/>
  <c r="H14" i="20"/>
  <c r="I14" i="20" s="1"/>
  <c r="H24" i="19" l="1"/>
  <c r="I24" i="19" s="1"/>
  <c r="H23" i="19"/>
  <c r="I23" i="19" s="1"/>
  <c r="H22" i="19"/>
  <c r="I22" i="19" s="1"/>
  <c r="H21" i="19"/>
  <c r="I21" i="19" s="1"/>
  <c r="H20" i="19"/>
  <c r="I20" i="19" s="1"/>
  <c r="H19" i="19"/>
  <c r="I19" i="19" s="1"/>
  <c r="H18" i="19"/>
  <c r="I18" i="19" s="1"/>
  <c r="H17" i="19"/>
  <c r="I17" i="19" s="1"/>
  <c r="H16" i="19"/>
  <c r="I16" i="19" s="1"/>
  <c r="H15" i="19"/>
  <c r="I15" i="19" s="1"/>
  <c r="H14" i="19"/>
  <c r="I14" i="19" s="1"/>
  <c r="H13" i="19"/>
  <c r="I13" i="19" s="1"/>
  <c r="H12" i="19"/>
  <c r="I12" i="19" s="1"/>
  <c r="H10" i="21" l="1"/>
  <c r="H9" i="21"/>
  <c r="I9" i="21" s="1"/>
  <c r="H8" i="21"/>
  <c r="I8" i="21" s="1"/>
  <c r="H7" i="21"/>
  <c r="I7" i="21" s="1"/>
  <c r="H6" i="21"/>
  <c r="I6" i="21" s="1"/>
  <c r="H5" i="21"/>
  <c r="I5" i="21" s="1"/>
  <c r="H13" i="20"/>
  <c r="I13" i="20" s="1"/>
  <c r="H12" i="20"/>
  <c r="I12" i="20" s="1"/>
  <c r="H11" i="20"/>
  <c r="I11" i="20" s="1"/>
  <c r="H10" i="20"/>
  <c r="I10" i="20" s="1"/>
  <c r="H9" i="20"/>
  <c r="I9" i="20" s="1"/>
  <c r="H8" i="20"/>
  <c r="I8" i="20" s="1"/>
  <c r="H7" i="20"/>
  <c r="I7" i="20" s="1"/>
  <c r="H6" i="20"/>
  <c r="I6" i="20" s="1"/>
  <c r="H5" i="20"/>
  <c r="H11" i="19"/>
  <c r="I11" i="19" s="1"/>
  <c r="H10" i="19"/>
  <c r="I10" i="19" s="1"/>
  <c r="H9" i="19"/>
  <c r="I9" i="19" s="1"/>
  <c r="H8" i="19"/>
  <c r="I8" i="19" s="1"/>
  <c r="H7" i="19"/>
  <c r="I7" i="19" s="1"/>
  <c r="H6" i="19"/>
  <c r="I6" i="19" s="1"/>
  <c r="H5" i="19"/>
  <c r="H16" i="18"/>
  <c r="I16" i="18" s="1"/>
  <c r="H15" i="18"/>
  <c r="I15" i="18" s="1"/>
  <c r="H14" i="18"/>
  <c r="I14" i="18" s="1"/>
  <c r="H13" i="18"/>
  <c r="I13" i="18" s="1"/>
  <c r="H12" i="18"/>
  <c r="I12" i="18" s="1"/>
  <c r="H11" i="18"/>
  <c r="I11" i="18" s="1"/>
  <c r="H10" i="18"/>
  <c r="I10" i="18" s="1"/>
  <c r="H9" i="18"/>
  <c r="I9" i="18" s="1"/>
  <c r="H8" i="18"/>
  <c r="I8" i="18" s="1"/>
  <c r="H7" i="18"/>
  <c r="I7" i="18" s="1"/>
  <c r="H6" i="18"/>
  <c r="I6" i="18" s="1"/>
  <c r="H5" i="18"/>
  <c r="I5" i="18" s="1"/>
  <c r="I18" i="18" l="1"/>
  <c r="I10" i="21"/>
  <c r="H12" i="21"/>
  <c r="H18" i="18"/>
  <c r="I12" i="21"/>
  <c r="I5" i="20"/>
  <c r="I30" i="20" s="1"/>
  <c r="H30" i="20"/>
  <c r="I5" i="19"/>
  <c r="I26" i="19" s="1"/>
  <c r="H26" i="19"/>
  <c r="H18" i="17"/>
  <c r="I18" i="17" s="1"/>
  <c r="H17" i="17"/>
  <c r="I17" i="17" s="1"/>
  <c r="H16" i="17"/>
  <c r="I16" i="17" s="1"/>
  <c r="H15" i="17"/>
  <c r="I15" i="17" s="1"/>
  <c r="H14" i="17"/>
  <c r="I14" i="17" s="1"/>
  <c r="H13" i="17"/>
  <c r="I13" i="17" s="1"/>
  <c r="H12" i="17"/>
  <c r="I12" i="17" s="1"/>
  <c r="H11" i="17"/>
  <c r="I11" i="17" s="1"/>
  <c r="H10" i="17"/>
  <c r="I10" i="17" s="1"/>
  <c r="H9" i="17"/>
  <c r="I9" i="17" s="1"/>
  <c r="H8" i="17"/>
  <c r="I8" i="17" s="1"/>
  <c r="H7" i="17"/>
  <c r="I7" i="17" s="1"/>
  <c r="H6" i="17"/>
  <c r="I6" i="17" s="1"/>
  <c r="H5" i="17"/>
  <c r="I5" i="17" s="1"/>
  <c r="H13" i="16"/>
  <c r="I13" i="16" s="1"/>
  <c r="H12" i="16"/>
  <c r="I12" i="16" s="1"/>
  <c r="H11" i="16"/>
  <c r="I11" i="16" s="1"/>
  <c r="I10" i="16"/>
  <c r="H10" i="16"/>
  <c r="H9" i="16"/>
  <c r="I9" i="16" s="1"/>
  <c r="H8" i="16"/>
  <c r="I8" i="16" s="1"/>
  <c r="H7" i="16"/>
  <c r="I7" i="16" s="1"/>
  <c r="H6" i="16"/>
  <c r="I6" i="16" s="1"/>
  <c r="H5" i="16"/>
  <c r="I5" i="16" s="1"/>
  <c r="C32" i="19" l="1"/>
  <c r="C34" i="19" s="1"/>
  <c r="C33" i="19" s="1"/>
  <c r="C5" i="1"/>
  <c r="I20" i="17"/>
  <c r="I15" i="16"/>
  <c r="H15" i="16"/>
  <c r="H20" i="17"/>
  <c r="C3" i="1" s="1"/>
  <c r="C4" i="1"/>
  <c r="E4" i="1" s="1"/>
  <c r="D4" i="1" s="1"/>
  <c r="C23" i="18"/>
  <c r="C25" i="18" s="1"/>
  <c r="C24" i="18" s="1"/>
  <c r="C17" i="21"/>
  <c r="C19" i="21" s="1"/>
  <c r="C18" i="21" s="1"/>
  <c r="C7" i="1"/>
  <c r="E7" i="1" s="1"/>
  <c r="D7" i="1" s="1"/>
  <c r="C25" i="17"/>
  <c r="C27" i="17" s="1"/>
  <c r="C26" i="17" s="1"/>
  <c r="C6" i="1"/>
  <c r="E6" i="1" s="1"/>
  <c r="C35" i="20"/>
  <c r="C37" i="20" s="1"/>
  <c r="C36" i="20" s="1"/>
  <c r="E3" i="1"/>
  <c r="D3" i="1" s="1"/>
  <c r="C20" i="16" l="1"/>
  <c r="C22" i="16" s="1"/>
  <c r="C21" i="16" s="1"/>
  <c r="C2" i="1"/>
  <c r="E2" i="1" s="1"/>
  <c r="D2" i="1" s="1"/>
  <c r="C8" i="1"/>
  <c r="E5" i="1"/>
  <c r="D5" i="1"/>
  <c r="D6" i="1"/>
  <c r="E8" i="1" l="1"/>
  <c r="D8" i="1"/>
</calcChain>
</file>

<file path=xl/sharedStrings.xml><?xml version="1.0" encoding="utf-8"?>
<sst xmlns="http://schemas.openxmlformats.org/spreadsheetml/2006/main" count="472" uniqueCount="130">
  <si>
    <t>It a Pomůcky</t>
  </si>
  <si>
    <t>Cena bez DPH</t>
  </si>
  <si>
    <t>DPH</t>
  </si>
  <si>
    <t>Cena vč DPH</t>
  </si>
  <si>
    <t>ks</t>
  </si>
  <si>
    <t>Notebooky pro žáky + SW vybavení</t>
  </si>
  <si>
    <t xml:space="preserve">VR brýle + příslušenství </t>
  </si>
  <si>
    <t>3D scaner</t>
  </si>
  <si>
    <t xml:space="preserve">Interaktivní dotyková obrazovka/tabule </t>
  </si>
  <si>
    <t xml:space="preserve">Vzdělávací software – licence pro výuku ve VR </t>
  </si>
  <si>
    <t>ZŠ Otická</t>
  </si>
  <si>
    <t>3D tiskárna</t>
  </si>
  <si>
    <t>dokovací stanice</t>
  </si>
  <si>
    <t>STEM Robotika 1.ST</t>
  </si>
  <si>
    <t xml:space="preserve">Výukový software pro přírodní vědy neomezená školní multilicence.
software s výukovým obsahem pro interaktivní učebny přírodních věd v českém jazyce založený na moderních zobrazovacích metodách, jako jsou 3D modely, hluboké zoomy (mikroskopické zoomy), 
animace, videa a rozšířená realita. Obsah zahrnuje minimálně tyto knihovny pokrývající tematicky učivo : biologie člověka, biologie rostlin, biologie zvířat, chemie, fyzika, geometrie, geologie, paleontologie Obsah každé jednotlivé knihovny čítá minimálně 150 položek (tematických jednotek, které jsou zpracované moderními zobrazovacími metodami).               </t>
  </si>
  <si>
    <t>číslo</t>
  </si>
  <si>
    <t>ZŠ Boženy Němcové</t>
  </si>
  <si>
    <t>ZŠ Komárov</t>
  </si>
  <si>
    <t xml:space="preserve">Mobilní dobíjecí zařízení pro tablety </t>
  </si>
  <si>
    <t>min. 10" multi-dotykový displej, LED podsvícení, technologií IPS a rozlišení min. 2100 x 1500
úložiště min. 64 GB
2x kamera min. 7 MP a 10 MP
Konektivita: min. USB-C nebo Lightning, Wi-Fi, BT
Výbava: min. gyroskop, akcelerometr, snímač okolního osvětlení, digitální kompas
Baterie: Li-Pol, výdrž až 10 hodin</t>
  </si>
  <si>
    <t>licence digitální knihovny (e-learningu)</t>
  </si>
  <si>
    <t>Konektivita v rámci učebny</t>
  </si>
  <si>
    <t xml:space="preserve">Učitelské stanoviště </t>
  </si>
  <si>
    <t xml:space="preserve">STEM Technická stavebnice – obvody </t>
  </si>
  <si>
    <t xml:space="preserve">STEM Robotika </t>
  </si>
  <si>
    <t>CELKEM</t>
  </si>
  <si>
    <t>vizualizér</t>
  </si>
  <si>
    <t>Vizualizér - Snímač obrazu:  min. 1/ 2,7 " Senzor typu  CMOS
Efektivní pixely min.1920 Vodorovně x 1080 Svisle
Snímková frekvence min.  30 fps
Zoom:min. Optika 12, Digitální 10
Ostření: Automatický
Rozhraní: min 1x USB 1.1 typu B, VGA vstup, VGA výstup, HDMI výstup, vestavěný mikrofon, Paměťová karta SD
funkce: Zobrazení snímků bez použití počítače: Zobrazení snímků z interní nebo podporované externí paměti
Ukládání snímků: Kompatibilní s SD/SDHC (128 MB až 32 GB)</t>
  </si>
  <si>
    <t>Sada Robotů - STEM</t>
  </si>
  <si>
    <t>Multifunkční kopírka</t>
  </si>
  <si>
    <t>Posílení vnitřní konektivity - (Doplnění AP)</t>
  </si>
  <si>
    <t>Počítač k 3D scanneru + příslušenství</t>
  </si>
  <si>
    <t>STEM Robotika</t>
  </si>
  <si>
    <t xml:space="preserve">Robotická STEAM stavebnice, počet dílků min. 528 ks; obsahuje min. programovatelný Hub ;  senzor vzdálenosti;  senzor síly; barevný senzor;  velký motor;  2 střední motory </t>
  </si>
  <si>
    <t>Notebooky pro kantory + SW vybavení</t>
  </si>
  <si>
    <t>Robotika rozšíření</t>
  </si>
  <si>
    <t xml:space="preserve">Mobilní dobíjecí zařízení pro notebooky </t>
  </si>
  <si>
    <t>Rozšíření pro Robotiku 1.ST; - Obsahuje min. 600 dílků, Senzory barvy, velký motor, kola, převedovky</t>
  </si>
  <si>
    <t>STEM Robotika V2</t>
  </si>
  <si>
    <t xml:space="preserve">Notebooky </t>
  </si>
  <si>
    <t>Základní škola Ilji Hurníka Opava, Ochranova 6 - příspěvková organizace – odl. prac. Pekařská 77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</si>
  <si>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</si>
  <si>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Poř.číslo</t>
  </si>
  <si>
    <t>Místnost</t>
  </si>
  <si>
    <t>Název položky</t>
  </si>
  <si>
    <t>Specifikace položky - minimální požadavky</t>
  </si>
  <si>
    <t>Jedn.</t>
  </si>
  <si>
    <t>Počet ks</t>
  </si>
  <si>
    <t>Ceny bez DPH</t>
  </si>
  <si>
    <t>Cena celkem bez DPH</t>
  </si>
  <si>
    <t>Název výrobce a PN produktu (případně jiná specifikace)</t>
  </si>
  <si>
    <t>CENOVÝ ROZPOČET - Pomůcky a IT pro ZŠ Otická</t>
  </si>
  <si>
    <t>Cena celkem s DPH</t>
  </si>
  <si>
    <t>UCHAZEČ VYPLNÍ POUZE ŽLUTĚ PODBARVENÁ POLE!!</t>
  </si>
  <si>
    <t>SHRNUTÍ POMŮCKY</t>
  </si>
  <si>
    <t>DPH 21 %</t>
  </si>
  <si>
    <t>CENOVÝ ROZPOČET - Pomůcky a IT pro ZŠ Boženy Němcové</t>
  </si>
  <si>
    <t>CENOVÝ ROZPOČET - Pomůcky a IT pro ZŠ Komárov</t>
  </si>
  <si>
    <t>s</t>
  </si>
  <si>
    <t>Základní škola Opava, Otická 18 - příspěvková organizace</t>
  </si>
  <si>
    <t>Základní škola Opava, Boženy Němcové 2 - příspěvková organizace</t>
  </si>
  <si>
    <t>Základní škola a Mateřská škola Opava-Komárov - příspěvková organizace</t>
  </si>
  <si>
    <t>Základní škola T. G. Masaryka Opava, Riegrova 13 - příspěvková organizace – odl. prac. Mírová</t>
  </si>
  <si>
    <t>Základní škola a Mateřská škola Opava-Vávrovice - příspěvková organizace</t>
  </si>
  <si>
    <t>ZŠ T.G.M Riegrova - Mírova</t>
  </si>
  <si>
    <t>CENOVÝ ROZPOČET - Pomůcky a IT pro ZŠ T.G.M Riegrova - Mírova</t>
  </si>
  <si>
    <t>CENOVÝ ROZPOČET - Pomůcky a IT pro Základní škola a Mateřská škola Opava-Vávrovice - příspěvková organizace</t>
  </si>
  <si>
    <t>Pekařská</t>
  </si>
  <si>
    <t>Notebook
operační systém vhodný pro připojení do doménové sítě ve škole
min. 16" displej s rozlišením (1920x1200)
výkon CPU min. 20 000 bodu dle nezávislého testu https://www.cpubenchmark.net/cpu_list.php v době podání nabídky, součastí CPU je NPU čip
pamět: min. 16GB DDR5, SSD: min. 512GB  
grafická karta (integrovaná nebo dedikovaná) výkon min. 4 000 bodů dle nezávislého testu https://www.videocardbenchmark.net/gpu_list.php v době podání nabídky
podsvícená klávesnice, numerická klávesnice, web kamera min. 1080p s krytkou, čtečka otisků prstů,  WIFI 6 , Bluetooth 5
min. 2x USB 3.2 Gen 1 Type-A, 2x Thunderbolt 4, komb.konektor sluchátek/mikrofonu, HDMI, RJ-45 (LAN)
36 měsíců záruka</t>
  </si>
  <si>
    <t>počítač provedení All In One nebo mini PC (na držáku, tvořící s PC jeden komplet)
displej s úhlopříčkou min. 23,5“  FULL HD
operační systém vhodný pro připojení do doménové sítě ve škole
procesor s výkonem 16000 bodů CPU mark dle cpubenchmark.net
operační paměť min 16 GB DDR5
disk typu SSD PCIe NVMe min. 512 GB
Bezdrátová síť:  WIFI ax 
konektory min.: 4x USB 3.2, 1x USB-C , 1x kombinovaný konektor sluchátek/mikrofonu, 1x RJ-45 (LAN), 1x HDMI 
klávesnice, myš</t>
  </si>
  <si>
    <t>VR brýle samostatně fungující, celkové rozlišení min. 4K  - 3664 × 1920 px (na jedno oko min. QHD 1832 × 1920 px), frekvence min. 120 Hz, připojení přes Wi-Fi a USB-C, 2x ovladač součástí balení, mikrofon, sluchátka, 256 GB</t>
  </si>
  <si>
    <t xml:space="preserve">3D tiskárna (stavebnice), rozměry min. 240x200x210mm, Průměr filametu min 1,75mm, Výška vrstvy 0,05-0,30 mm, Extruder, Podporované materiály min.: PLA, PETG, ABS, ASA, Flex, HIPS, PA, PVA, PC, PP, CPE, PVB, NGEN, kompozitní filamenty, </t>
  </si>
  <si>
    <t>VR brýle samostatně fungující, celkové rozlišení min. 4K  - 3664 × 1920 px (na jedno oko min. QHD 1832 × 1920 px), frekvence min. 120 Hz, připojení přes Wi-Fi a USB-C, 2x ovladač součástí balení, mikrofon, sluchátka, min. 256 GB</t>
  </si>
  <si>
    <t>skříň pro uložení a nabíjení  tabletů/konvertabilních notebuků
možnost uložit a nabíjet min. 16 ks
hromadné nabíjení uložených zařízení
pro každý notebook/tablet zásuvka 230V
větrací mřížky a termostatem řízený ventilátor
centrální přepěťová ochrana
pojezdová kolečka s brzdou</t>
  </si>
  <si>
    <t>3D skenner s točnou
Přesnost min. 0.02 mm (1 snímek)
Rychlost skenování: min. 8 snímků /s
Konektivita: USB nebo Wi-Fi</t>
  </si>
  <si>
    <t>Sada robotických stavebnic  - pro min.6 skupinek obsahuje min. 6x stavebnic - Určeno pro první stupeň
min obsah , Tašku (přepravní/úložnou) pro snadné uskladnění a přenášení celé sady.
Nabíjecí box s nabíječkou — pro souběžné nabíjení všech robotů. Herní pole, Tašku (přepravní/úložnou) pro snadné uskladnění a přenášení celé sady.</t>
  </si>
  <si>
    <t xml:space="preserve">Sada robotických stavebnic  - pro min. 5 skupinek žáků obsahuje min. 5x základní sadu - Určeno pro Druhý stupeň
Box s náhradními díly / rezervní díly; Herní pole; Nabíječka / nabíjecí systém — pro nabíjení baterií a přípravu sad, aby byly připravené pro výuku; Úložné / přenosné tašky nebo boxy — pro snadné skladování a přenášení sad a dílů mezi hodinami
</t>
  </si>
  <si>
    <t>Tablet/Konvertabilní ntb</t>
  </si>
  <si>
    <t xml:space="preserve">Tablet nebo konvertabilní notebook, min. velikost displaye 14" typu IPS. Dotykový, Rozlišení min. 1920x1200; Velikost paměti min. 8GB, Veliksot disku min. 128GB, konvertabilní klávesnice nebo odnímatelná.výkon CPU min. 4000 bodu dle nezávislého testu https://www.cpubenchmark.net/cpu_list.php v době podání nabídky, 1x USB-c;Bluetooth min 5.0, WiFi min  802.11ax </t>
  </si>
  <si>
    <t xml:space="preserve">3D tiskárna, rozměry min. 240x200x210mm, Průměr filametu min 1,75mm, Výška vrstvy 0,05-0,30 mm, Extruder, Podporované materiály min.: PLA, PETG, ABS, ASA, Flex, HIPS, PA, PVA, PC, PP, CPE, PVB, NGEN, kompozitní filamenty, </t>
  </si>
  <si>
    <t>Multifunkční učebna - Infrastruktura</t>
  </si>
  <si>
    <t>Datový rozvaděč</t>
  </si>
  <si>
    <t>19" jednodílný rozvaděč 12U/500mm, odnímatelné boční kryty</t>
  </si>
  <si>
    <t>Datový rozvaděč -Switch</t>
  </si>
  <si>
    <t>Datový rozvaděč -19" rozvodný panel</t>
  </si>
  <si>
    <t>19" rozvodný panel 5x230V, ČSN, kabel 3m, přepěťová ochrana</t>
  </si>
  <si>
    <t>Datový rozvaděč -Modulární patch panel</t>
  </si>
  <si>
    <t>Modulární patch panel 24 portů 1U</t>
  </si>
  <si>
    <t>Datový rozvaděč -Keystone</t>
  </si>
  <si>
    <t>Rychlozařezávací keystone CAT6 UTP RJ45 černý pro kleště</t>
  </si>
  <si>
    <t>Datový rozvaděč -Vyvazovací panel</t>
  </si>
  <si>
    <t>19" vyvazovací panel 1U, s plastovým krytem, profil 40x50mm</t>
  </si>
  <si>
    <t>Datový rozvaděč - Patch kabel</t>
  </si>
  <si>
    <t>Patch kabel UTP 0,5m cat6</t>
  </si>
  <si>
    <t>Zásuvka Typ1</t>
  </si>
  <si>
    <t>Zásuvka CAT6 UTP 1 x RJ45</t>
  </si>
  <si>
    <t>Zásuvka Typ2</t>
  </si>
  <si>
    <t>Zásuvka CAT6 UTP 2 x RJ45</t>
  </si>
  <si>
    <t>Instalační krabice (v nábytku)</t>
  </si>
  <si>
    <t>Access Point</t>
  </si>
  <si>
    <t>Posílení vnitřní konektivity - wifi AP pro pokrytí WiFi signálem 2,4GHz i 5GHz s plnou podporou norem 802.11a/b/g/n/ac/ax, podpora protokolu IEEE 802.1X, 802.1Q, podpora WPA2, PoE, multi SSID, Centrální správa formou interního virtuálního kontroleru, který je součásti systému AP, podpora mechanismu izolace klientů, propustnost min. 1,2 Gb/s v pásmu 5 GHz (2x2 MIMO) a min. 574 Mb/s v pásmu 2.4 GHz (2x2 MIMO), minimálně 1x 10/100/1000 RJ-45 LAN, držák s možností přichycení na zeď i strop. Cena včetně instalace, konfigurace a dopravy.</t>
  </si>
  <si>
    <t>Kabeláž strukturovaná - UTP, Cat6</t>
  </si>
  <si>
    <t>UTP, Cat6, drát, LSOH, AWG 23</t>
  </si>
  <si>
    <t>m</t>
  </si>
  <si>
    <t>Kabeláž strukturovaná - Patch kabel</t>
  </si>
  <si>
    <t>patch kabelUTP 2m cat6</t>
  </si>
  <si>
    <t>Instalační materiál</t>
  </si>
  <si>
    <t>Pomocný instalační materiál</t>
  </si>
  <si>
    <t>kpl</t>
  </si>
  <si>
    <t>Měření tras</t>
  </si>
  <si>
    <t>Odborné zapojení; Proměření tras</t>
  </si>
  <si>
    <t>hod</t>
  </si>
  <si>
    <t>Switch 48G port - min. 48x 10/100/1000BASE-T Port a 4x 1G SFP port, interní AC, Kapacita přepínače min. 56 Gbps, podpora IEEE 802.1X,  IEEE 802.1Q,  IEEE 802.1S, možnost uložení více konfiguračních souborů, Centralizovaná správa podporující automatickou konfiguraci, řízení a náhled na přepínače formou grafického rozhraní s licencí pro až 25 přepínačů v ceně. Cena včetně instalace, konfigurace a dopravy.</t>
  </si>
  <si>
    <t>skříň pro uložení a nabíjení  notebooků
možnost uložit a nabíjet min. 29 ks
hromadné nabíjení uložených zařízení
pro každý notebook zásuvka 230V
větrací mřížky a termostatem řízený ventilátor
centrální přepěťová ochrana
pojezdová kolečka s brzdou</t>
  </si>
  <si>
    <t>k sestavení min.50 digitálních modelů bez pájení
obsahuje logické integrované obvody, čítač, paměti SRAM
funkce logických členů AND, OR, INVERT a jejich kombinace
možnost sestavit kódový zámek, různé bzučáky a blikače, zpožďovací obvody, schodišťový spínač, čítač, digitální houkačku, světelného hada, losovací zařízení, světelný budík apod.
umožňuje ověřit základy dvojkové soustavy</t>
  </si>
  <si>
    <t>Dotykový panel, min.40 dotyků
Úhlopříčka min. 86“ , Rozlišení min. 3840 x 2160
jas: min. 450nitů,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 
integrované reproduktory min. 2x18W a  subwoofer, ingrované mikrofonní pole s min. 8 mikrofony
Integrovaná aplikace "tabule"" a možnost instalace dalších aplikací
WIFI a Bluetooth modul 
NFC čtečka, senzor kvality vzduchu v učebně (teplota, vlhkost, CO2, prachové částice), PIR senzor
možnost vzdáleného řízení dipsleje přes cloud
min.2 dotyková pera v balení.
Stojan s elektrickým zdvihem pro interaktivní LCD displej. Kotvení do stěny a podpůrná konstrukce na podlahu. Motorický zdvih v rozsahu min. 700 mm, dálkové ovládání. Dostatečná nosnost pro dodaný displej. Antikolizní systému.  včetně potřebného příslušenství pro montáž
 Dvě boční křídla - bílá, keramická křídla pro popisování fixou. Konferenční mikrofon. Pole min. 6 mikrofonů. Připojení Bluetooth, nabíjecí baterie z výdrží min. 6 hodin.</t>
  </si>
  <si>
    <t>tablety - min 10" , min.  6GB RAM, min. 128GB disk, Operační systém. Wi-Fi, BT min 5.2 ; Fotoaparát min 8MP a 5MP</t>
  </si>
  <si>
    <t>Sada robotických stavebnic  - pro min. 5 skupinek žáků obsahuje min. 5x základní sadu
Box s náhradními díly / rezervní díly; Herní pole; Nabíječka / nabíjecí systém — pro nabíjení baterií a přípravu sad, aby byly připravené pro výuku; Úložné / přenosné tašky nebo boxy — pro snadné skladování a přenášení sad a dílů mezi hodinam</t>
  </si>
  <si>
    <t>Barevná multifunkční tiskárna - Rozlišení[DPI]: bar. i čer.: min. 600 x 600 dpii;
Rychlost černého tisku [str./min.]: min 20 str./min.;Rychlost barevného tisku [str./min.]: min. 20 str./min.
WiFi,LAN, USB</t>
  </si>
  <si>
    <t>Multifunkční učebna</t>
  </si>
  <si>
    <t>Tablet</t>
  </si>
  <si>
    <t xml:space="preserve">Tablet typu  pro žáky </t>
  </si>
  <si>
    <t xml:space="preserve">Tablet typu  pro kantora </t>
  </si>
  <si>
    <t xml:space="preserve">Licence je platná pro databázi min. 999 osob. Min. 5 let bezplatný maintanence. Databáze musí obsahovat vzdělávací 3D modely pro výuku cizích jazyků, přírodních věd, dějepisu, zeměpisu a technických předmětů pro základní školy a střední školy. Je požadováno minimálně 50 vizualizací (3Dmodel, 360°model nebo panoramatická fotografie) učiva pro výuku každého z uvedených předmětů. Databáze musí obsahovat vzdělávací 3D modely pro výuku dalších vzdělávacích oblastí pro základní školy.
Databáze výukových materiálů pro práci v prostředí interaktivních zařízení. Databáze testů musí být plně kompatibilní s nabídnutými virtuálními brýlemi. Možnost práce s rozšířenou realitou, která bude obsahovat 3D animace. Simulace skutečného nebo fiktivního prostředí a interakce v něm. Možnost kombinace se všemi operačními systémy (Windows, Android, iOS) a speciálními VR brýlemi .   Možnost se s VR headsetem pohybovat v celém prostředí e-learningového portálu. Možnost manipulace s 3D modelem, zobrazení popisků, změna jazyku a práce na konkrétních úkolech. Sdílení promítaného obsahu s jinými žáky nebo pedagogy. 
Učitelské rozhraní
Učitelské rozhraní musí umožňovat plný přístup k úkolům, testům a událostem spojeným s výukou. Systém musí umožňovat zobrazení všech dostupných úkolů a testů, včetně možnosti jejich editace a správy. Události musí být spravovatelné s možností nastavení začátku, konce a typu události (třídní oznámení, oznámení k předmětům, celoškolní oznámení), včetně názvu.
Možnost vytváření tříd zahrnuje funkce pro definici symbolu třídy, rok počátku a ukončení studia, a přidání popisu třídy. Třídy musí být spravovatelné s možností vytvářet třídní události, přikládat dokumenty a zobrazit přehled studentů. Učitel musí mít možnost spravovat předměty, včetně zadání názvu, přiřazení ikony, zobrazení přehledu a tvorby úkolů a testů. Úkoly a testy musí umožňovat definici názvu, počátku, konce, typu, přikládání dokumentů a možnost požadovat dokumenty od studentů. Rovněž musí být možné upravovat, mazat nebo spravovat obsah předmětů, včetně dokumentů a osnov. Kalendář musí zobrazovat veškeré vytvořené události spojené s výukou.
Funkce přímého odkazu přes ikonu na modelovací nástroj pro vytváření 3D návrhů z 2D kreslení, zaměřený na přípravu modelů pro 3D tisk. Uživatelé mohou skicovat nebo importovat obrázky a následně je upravovat do 3D podoby. Možný export do min. *.stl, *.obj, *.gcode
Virtuální realita musí nabízet možnost zobrazení 360° panoramatických fotografií a 3D modelů, s možností nahrání vlastního obsahu. Osnovy musí být dostupné pro zobrazení všech vytvořených osnov.
Žákovské rozhraní
Žákovské rozhraní musí umožňovat přístup k úkolům, testům a událostem spojeným s výukou. Studenti musí mít možnost zobrazit přehled třídy, třídní události, dokumenty a seznam studentů. Přehled předmětu, ve kterém je student zařazen, musí být zobrazen včetně událostí, úkolů a testů. Úkoly a testy musí umožňovat zobrazení názvu, počátku, odevzdání a typu, stejně jako zobrazení a přikládání dokumentů.
Součástí elearningu je integrovaný AI asistent určený jako podpůrný nástroj pro vzdělávací účely. Slouží k poskytování vysvětlení k výukovým tématům, odpovídání na dotazy související s obsahem výuky. Možnost nastavení vlastních pravidel, jak bude AI Asistent využíván a i možnost zneaktivnění kantorem.
Technické požadavky
E-learningový portál musí být instalovatelný jak na fyzický server školy, tak na virtuální server. Systém musí umožňovat import uživatelů z existujícího školního systému Bakaláři. Je požadovaná kompletní česká lokalizace. Je nutné aby veškeré požadované funkce byly přístupné z jedné internetové domény. Doména elearningového portálu musí být unikátní a vytvořená přímo pro účely školy v rámci dodávky </t>
  </si>
  <si>
    <t>CENOVÝ ROZPOČET - Pomůcky a IT pro ZŠ Ilji Hurníka</t>
  </si>
  <si>
    <t>Pozn. pro dodavatele:Uchazeč doplní obchodní název a poskytne demo/trial verzi</t>
  </si>
  <si>
    <t>Dotykový panel, min.40 dotyků
Úhlopříčka min. 75“ , Rozlišení min. 3840 x 2160
jas: min. 400nitů, kontrast min 4000:1
Anti-glare/Fingerprint povrch
životnost udávaná výrobcem min. 50 000 hodin
vstupy min.: 4 x HDMI 2.0, 1 x DisplayPort, 1 x Audio 3,5 mm, 4 x USB-A 3.0, 1 x RJ45, 1 x USB-C, 1 x OPS slot
výstupy min.: 1 x HDMI 2.0, 1 x Audio 3,5 mm, 1 x RJ45
integrovaný ARM počítač s min 8GB RAM a 64GB vnitřní paměti, 
integrované reproduktory min. 2x18W
Integrovaná aplikace "tabule"" a možnost instalace dalších aplikací
Přídavný WIFI a Bluetooth modul
min.2 dotyková pera v balení.
Pojízdý stojan</t>
  </si>
  <si>
    <t xml:space="preserve">Mobilní dobíjecí zařízení na notebooky </t>
  </si>
  <si>
    <t>mobilní kufr/skříň na nabíjení  notebooků
možnost uložit a nabíjet min. 10 ks
hromadné nabíjení uložených zařízení
pojezdová kolečka</t>
  </si>
  <si>
    <t>skříň pro uložení a nabíjení  tabletů
možnost uložit a nabíjet min. 16 ks
hromadné nabíjení uložených zařízení
větrací mřížky a termostatem řízený ventilátor
centrální přepěťová ochrana
pojezdová kolečka s brzdou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</si>
</sst>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&quot; Kč&quot;"/>
    <numFmt numFmtId="166" formatCode="#,##0.00\ &quot;Kč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39997558519241921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3" fillId="0" borderId="0"/>
  </cellStyleXfs>
  <cellXfs count="59">
    <xf numFmtId="0" fontId="0" fillId="0" borderId="0" xfId="0"/>
    <xf numFmtId="0" fontId="0" fillId="2" borderId="1" xfId="0" applyFill="1" applyBorder="1"/>
    <xf numFmtId="164" fontId="0" fillId="2" borderId="2" xfId="0" applyNumberFormat="1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 shrinkToFit="1"/>
    </xf>
    <xf numFmtId="165" fontId="8" fillId="6" borderId="1" xfId="0" applyNumberFormat="1" applyFont="1" applyFill="1" applyBorder="1" applyAlignment="1">
      <alignment horizontal="center" vertical="center" wrapText="1" shrinkToFit="1"/>
    </xf>
    <xf numFmtId="0" fontId="6" fillId="5" borderId="1" xfId="0" applyFont="1" applyFill="1" applyBorder="1" applyAlignment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/>
    </xf>
    <xf numFmtId="166" fontId="0" fillId="0" borderId="1" xfId="0" applyNumberFormat="1" applyBorder="1"/>
    <xf numFmtId="0" fontId="9" fillId="4" borderId="0" xfId="0" applyFont="1" applyFill="1" applyAlignment="1">
      <alignment horizontal="center"/>
    </xf>
    <xf numFmtId="0" fontId="6" fillId="5" borderId="1" xfId="0" applyFont="1" applyFill="1" applyBorder="1" applyAlignment="1">
      <alignment vertical="center"/>
    </xf>
    <xf numFmtId="0" fontId="0" fillId="4" borderId="1" xfId="0" applyFill="1" applyBorder="1" applyAlignment="1">
      <alignment horizontal="center"/>
    </xf>
    <xf numFmtId="0" fontId="6" fillId="4" borderId="6" xfId="0" applyFont="1" applyFill="1" applyBorder="1" applyAlignment="1">
      <alignment horizontal="center" wrapText="1"/>
    </xf>
    <xf numFmtId="44" fontId="0" fillId="4" borderId="1" xfId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0" fillId="7" borderId="1" xfId="0" applyFill="1" applyBorder="1"/>
    <xf numFmtId="44" fontId="0" fillId="4" borderId="1" xfId="1" applyFont="1" applyFill="1" applyBorder="1"/>
    <xf numFmtId="44" fontId="0" fillId="0" borderId="1" xfId="1" applyFont="1" applyBorder="1" applyAlignment="1">
      <alignment vertical="center" wrapText="1"/>
    </xf>
    <xf numFmtId="44" fontId="0" fillId="7" borderId="1" xfId="1" applyFont="1" applyFill="1" applyBorder="1"/>
    <xf numFmtId="0" fontId="11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0" fillId="7" borderId="1" xfId="0" applyFill="1" applyBorder="1" applyAlignment="1">
      <alignment wrapText="1"/>
    </xf>
    <xf numFmtId="0" fontId="4" fillId="7" borderId="8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wrapText="1"/>
    </xf>
    <xf numFmtId="0" fontId="17" fillId="7" borderId="1" xfId="0" applyFont="1" applyFill="1" applyBorder="1" applyAlignment="1">
      <alignment wrapText="1"/>
    </xf>
    <xf numFmtId="0" fontId="18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166" fontId="6" fillId="8" borderId="3" xfId="0" applyNumberFormat="1" applyFont="1" applyFill="1" applyBorder="1" applyAlignment="1">
      <alignment horizontal="center"/>
    </xf>
    <xf numFmtId="166" fontId="6" fillId="8" borderId="4" xfId="0" applyNumberFormat="1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6" fontId="6" fillId="8" borderId="1" xfId="0" applyNumberFormat="1" applyFont="1" applyFill="1" applyBorder="1"/>
    <xf numFmtId="0" fontId="6" fillId="8" borderId="1" xfId="0" applyFont="1" applyFill="1" applyBorder="1"/>
    <xf numFmtId="0" fontId="15" fillId="0" borderId="1" xfId="0" applyFont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normální 2" xfId="2" xr:uid="{7BCE1B76-0C9E-4F3A-A45C-4755DBAD89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E8"/>
  <sheetViews>
    <sheetView workbookViewId="0">
      <selection activeCell="C6" sqref="C6"/>
    </sheetView>
  </sheetViews>
  <sheetFormatPr defaultRowHeight="15" x14ac:dyDescent="0.25"/>
  <cols>
    <col min="1" max="1" width="4.85546875" bestFit="1" customWidth="1"/>
    <col min="2" max="2" width="86.28515625" bestFit="1" customWidth="1"/>
    <col min="3" max="3" width="15.42578125" bestFit="1" customWidth="1"/>
    <col min="4" max="4" width="15.85546875" bestFit="1" customWidth="1"/>
    <col min="5" max="5" width="16.85546875" bestFit="1" customWidth="1"/>
  </cols>
  <sheetData>
    <row r="1" spans="1:5" x14ac:dyDescent="0.25">
      <c r="A1" s="1" t="s">
        <v>15</v>
      </c>
      <c r="B1" s="1" t="s">
        <v>0</v>
      </c>
      <c r="C1" s="1" t="s">
        <v>1</v>
      </c>
      <c r="D1" s="1" t="s">
        <v>2</v>
      </c>
      <c r="E1" s="1" t="s">
        <v>3</v>
      </c>
    </row>
    <row r="2" spans="1:5" x14ac:dyDescent="0.25">
      <c r="A2" s="25">
        <v>1</v>
      </c>
      <c r="B2" s="25" t="s">
        <v>59</v>
      </c>
      <c r="C2" s="26">
        <f>'ZŠ Otická'!H15</f>
        <v>0</v>
      </c>
      <c r="D2" s="28">
        <f t="shared" ref="D2:D7" si="0">E2-C2</f>
        <v>0</v>
      </c>
      <c r="E2" s="28">
        <f>C2*1.21</f>
        <v>0</v>
      </c>
    </row>
    <row r="3" spans="1:5" x14ac:dyDescent="0.25">
      <c r="A3" s="25">
        <v>2</v>
      </c>
      <c r="B3" s="25" t="s">
        <v>60</v>
      </c>
      <c r="C3" s="26">
        <f>'ZŠ Boženy Němcové'!H20</f>
        <v>0</v>
      </c>
      <c r="D3" s="28">
        <f t="shared" si="0"/>
        <v>0</v>
      </c>
      <c r="E3" s="28">
        <f t="shared" ref="E3:E7" si="1">C3*1.21</f>
        <v>0</v>
      </c>
    </row>
    <row r="4" spans="1:5" x14ac:dyDescent="0.25">
      <c r="A4" s="25">
        <v>3</v>
      </c>
      <c r="B4" s="25" t="s">
        <v>61</v>
      </c>
      <c r="C4" s="26">
        <f>'ZŠ Komárov'!H18</f>
        <v>0</v>
      </c>
      <c r="D4" s="28">
        <f t="shared" si="0"/>
        <v>0</v>
      </c>
      <c r="E4" s="28">
        <f t="shared" si="1"/>
        <v>0</v>
      </c>
    </row>
    <row r="5" spans="1:5" x14ac:dyDescent="0.25">
      <c r="A5" s="25">
        <v>4</v>
      </c>
      <c r="B5" s="25" t="s">
        <v>62</v>
      </c>
      <c r="C5" s="26">
        <f>'ZŠ T.G.M Riegrova - Mírova'!H26</f>
        <v>0</v>
      </c>
      <c r="D5" s="28">
        <f t="shared" si="0"/>
        <v>0</v>
      </c>
      <c r="E5" s="28">
        <f t="shared" si="1"/>
        <v>0</v>
      </c>
    </row>
    <row r="6" spans="1:5" x14ac:dyDescent="0.25">
      <c r="A6" s="25">
        <v>5</v>
      </c>
      <c r="B6" s="25" t="s">
        <v>40</v>
      </c>
      <c r="C6" s="26">
        <f>'ZŠ Ilji Hurníka'!H30</f>
        <v>0</v>
      </c>
      <c r="D6" s="28">
        <f t="shared" si="0"/>
        <v>0</v>
      </c>
      <c r="E6" s="28">
        <f t="shared" si="1"/>
        <v>0</v>
      </c>
    </row>
    <row r="7" spans="1:5" x14ac:dyDescent="0.25">
      <c r="A7" s="25">
        <v>6</v>
      </c>
      <c r="B7" s="25" t="s">
        <v>63</v>
      </c>
      <c r="C7" s="26">
        <f>'ZŠ a MŠ Vávrovice'!H12</f>
        <v>0</v>
      </c>
      <c r="D7" s="28">
        <f t="shared" si="0"/>
        <v>0</v>
      </c>
      <c r="E7" s="28">
        <f t="shared" si="1"/>
        <v>0</v>
      </c>
    </row>
    <row r="8" spans="1:5" x14ac:dyDescent="0.25">
      <c r="C8" s="2">
        <f>SUM(C2:C7)</f>
        <v>0</v>
      </c>
      <c r="D8" s="2">
        <f>SUM(D2:D7)</f>
        <v>0</v>
      </c>
      <c r="E8" s="2">
        <f>SUM(E2:E7)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838-5439-4E07-ADBA-6A57FF3AFFC1}">
  <sheetPr>
    <tabColor rgb="FF00B050"/>
  </sheetPr>
  <dimension ref="A1:J22"/>
  <sheetViews>
    <sheetView tabSelected="1" topLeftCell="A2" zoomScale="70" zoomScaleNormal="70" workbookViewId="0">
      <selection activeCell="AA16" sqref="A12:AA16"/>
    </sheetView>
  </sheetViews>
  <sheetFormatPr defaultRowHeight="15" x14ac:dyDescent="0.25"/>
  <cols>
    <col min="2" max="3" width="23.5703125" customWidth="1"/>
    <col min="4" max="4" width="117.5703125" customWidth="1"/>
    <col min="5" max="5" width="10.42578125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51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36" customHeight="1" x14ac:dyDescent="0.25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x14ac:dyDescent="0.25">
      <c r="A3" s="54" t="s">
        <v>10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45" x14ac:dyDescent="0.25">
      <c r="A5" s="20">
        <v>1</v>
      </c>
      <c r="B5" s="38" t="s">
        <v>119</v>
      </c>
      <c r="C5" s="18" t="s">
        <v>77</v>
      </c>
      <c r="D5" s="34" t="s">
        <v>78</v>
      </c>
      <c r="E5" s="8" t="s">
        <v>4</v>
      </c>
      <c r="F5" s="9">
        <v>16</v>
      </c>
      <c r="G5" s="17">
        <v>0</v>
      </c>
      <c r="H5" s="10">
        <f t="shared" ref="H5" si="0">F5*G5</f>
        <v>0</v>
      </c>
      <c r="I5" s="10">
        <f>H5*1.21</f>
        <v>0</v>
      </c>
      <c r="J5" s="16"/>
    </row>
    <row r="6" spans="1:10" ht="30" x14ac:dyDescent="0.25">
      <c r="A6" s="20">
        <v>2</v>
      </c>
      <c r="B6" s="38" t="s">
        <v>119</v>
      </c>
      <c r="C6" s="19" t="s">
        <v>6</v>
      </c>
      <c r="D6" s="32" t="s">
        <v>72</v>
      </c>
      <c r="E6" s="4" t="s">
        <v>4</v>
      </c>
      <c r="F6" s="4">
        <v>16</v>
      </c>
      <c r="G6" s="17">
        <v>0</v>
      </c>
      <c r="H6" s="10">
        <f t="shared" ref="H6:H13" si="1">F6*G6</f>
        <v>0</v>
      </c>
      <c r="I6" s="10">
        <f t="shared" ref="I6:I13" si="2">H6*1.21</f>
        <v>0</v>
      </c>
      <c r="J6" s="15"/>
    </row>
    <row r="7" spans="1:10" ht="90" x14ac:dyDescent="0.25">
      <c r="A7" s="20">
        <v>3</v>
      </c>
      <c r="B7" s="38" t="s">
        <v>119</v>
      </c>
      <c r="C7" s="19" t="s">
        <v>9</v>
      </c>
      <c r="D7" s="31" t="s">
        <v>14</v>
      </c>
      <c r="E7" s="4" t="s">
        <v>4</v>
      </c>
      <c r="F7" s="4">
        <v>1</v>
      </c>
      <c r="G7" s="17">
        <v>0</v>
      </c>
      <c r="H7" s="10">
        <f t="shared" si="1"/>
        <v>0</v>
      </c>
      <c r="I7" s="10">
        <f t="shared" si="2"/>
        <v>0</v>
      </c>
      <c r="J7" s="15"/>
    </row>
    <row r="8" spans="1:10" ht="408.6" customHeight="1" x14ac:dyDescent="0.25">
      <c r="A8" s="20">
        <v>4</v>
      </c>
      <c r="B8" s="38" t="s">
        <v>119</v>
      </c>
      <c r="C8" s="19" t="s">
        <v>20</v>
      </c>
      <c r="D8" s="49" t="s">
        <v>123</v>
      </c>
      <c r="E8" s="4" t="s">
        <v>4</v>
      </c>
      <c r="F8" s="4">
        <v>1</v>
      </c>
      <c r="G8" s="17">
        <v>0</v>
      </c>
      <c r="H8" s="10">
        <f t="shared" si="1"/>
        <v>0</v>
      </c>
      <c r="I8" s="10">
        <f t="shared" si="2"/>
        <v>0</v>
      </c>
      <c r="J8" s="50" t="s">
        <v>125</v>
      </c>
    </row>
    <row r="9" spans="1:10" ht="60" x14ac:dyDescent="0.25">
      <c r="A9" s="20">
        <v>5</v>
      </c>
      <c r="B9" s="38" t="s">
        <v>119</v>
      </c>
      <c r="C9" s="19" t="s">
        <v>7</v>
      </c>
      <c r="D9" s="32" t="s">
        <v>74</v>
      </c>
      <c r="E9" s="4" t="s">
        <v>4</v>
      </c>
      <c r="F9" s="4">
        <v>1</v>
      </c>
      <c r="G9" s="17">
        <v>0</v>
      </c>
      <c r="H9" s="10">
        <f t="shared" si="1"/>
        <v>0</v>
      </c>
      <c r="I9" s="10">
        <f t="shared" si="2"/>
        <v>0</v>
      </c>
      <c r="J9" s="15"/>
    </row>
    <row r="10" spans="1:10" ht="30" x14ac:dyDescent="0.25">
      <c r="A10" s="20">
        <v>6</v>
      </c>
      <c r="B10" s="38" t="s">
        <v>119</v>
      </c>
      <c r="C10" s="19" t="s">
        <v>11</v>
      </c>
      <c r="D10" s="32" t="s">
        <v>79</v>
      </c>
      <c r="E10" s="4" t="s">
        <v>4</v>
      </c>
      <c r="F10" s="4">
        <v>3</v>
      </c>
      <c r="G10" s="17">
        <v>0</v>
      </c>
      <c r="H10" s="10">
        <f t="shared" si="1"/>
        <v>0</v>
      </c>
      <c r="I10" s="10">
        <f t="shared" si="2"/>
        <v>0</v>
      </c>
      <c r="J10" s="15"/>
    </row>
    <row r="11" spans="1:10" ht="105" x14ac:dyDescent="0.25">
      <c r="A11" s="20">
        <v>7</v>
      </c>
      <c r="B11" s="38" t="s">
        <v>119</v>
      </c>
      <c r="C11" s="19" t="s">
        <v>12</v>
      </c>
      <c r="D11" s="32" t="s">
        <v>73</v>
      </c>
      <c r="E11" s="4" t="s">
        <v>4</v>
      </c>
      <c r="F11" s="4">
        <v>1</v>
      </c>
      <c r="G11" s="17">
        <v>0</v>
      </c>
      <c r="H11" s="10">
        <f t="shared" si="1"/>
        <v>0</v>
      </c>
      <c r="I11" s="10">
        <f t="shared" si="2"/>
        <v>0</v>
      </c>
      <c r="J11" s="15"/>
    </row>
    <row r="12" spans="1:10" ht="60" x14ac:dyDescent="0.25">
      <c r="A12" s="20">
        <v>8</v>
      </c>
      <c r="B12" s="38" t="s">
        <v>119</v>
      </c>
      <c r="C12" s="19" t="s">
        <v>32</v>
      </c>
      <c r="D12" s="33" t="s">
        <v>76</v>
      </c>
      <c r="E12" s="4" t="s">
        <v>4</v>
      </c>
      <c r="F12" s="4">
        <v>2</v>
      </c>
      <c r="G12" s="17">
        <v>0</v>
      </c>
      <c r="H12" s="10">
        <f t="shared" si="1"/>
        <v>0</v>
      </c>
      <c r="I12" s="10">
        <f t="shared" si="2"/>
        <v>0</v>
      </c>
      <c r="J12" s="15"/>
    </row>
    <row r="13" spans="1:10" ht="60" x14ac:dyDescent="0.25">
      <c r="A13" s="20">
        <v>9</v>
      </c>
      <c r="B13" s="38" t="s">
        <v>119</v>
      </c>
      <c r="C13" s="19" t="s">
        <v>38</v>
      </c>
      <c r="D13" s="33" t="s">
        <v>75</v>
      </c>
      <c r="E13" s="4" t="s">
        <v>4</v>
      </c>
      <c r="F13" s="4">
        <v>5</v>
      </c>
      <c r="G13" s="17">
        <v>0</v>
      </c>
      <c r="H13" s="10">
        <f t="shared" si="1"/>
        <v>0</v>
      </c>
      <c r="I13" s="10">
        <f t="shared" si="2"/>
        <v>0</v>
      </c>
      <c r="J13" s="15"/>
    </row>
    <row r="15" spans="1:10" x14ac:dyDescent="0.25">
      <c r="G15" s="11" t="s">
        <v>25</v>
      </c>
      <c r="H15" s="12">
        <f>SUM(H5:H13)</f>
        <v>0</v>
      </c>
      <c r="I15" s="12">
        <f>SUM(I5:I13)</f>
        <v>0</v>
      </c>
    </row>
    <row r="17" spans="2:4" ht="21" x14ac:dyDescent="0.35">
      <c r="D17" s="13" t="s">
        <v>53</v>
      </c>
    </row>
    <row r="19" spans="2:4" x14ac:dyDescent="0.25">
      <c r="B19" s="51" t="s">
        <v>54</v>
      </c>
      <c r="C19" s="51"/>
      <c r="D19" s="51"/>
    </row>
    <row r="20" spans="2:4" x14ac:dyDescent="0.25">
      <c r="B20" s="14" t="s">
        <v>49</v>
      </c>
      <c r="C20" s="52">
        <f>H15</f>
        <v>0</v>
      </c>
      <c r="D20" s="53"/>
    </row>
    <row r="21" spans="2:4" x14ac:dyDescent="0.25">
      <c r="B21" s="14" t="s">
        <v>55</v>
      </c>
      <c r="C21" s="52">
        <f>C22-C20</f>
        <v>0</v>
      </c>
      <c r="D21" s="53"/>
    </row>
    <row r="22" spans="2:4" x14ac:dyDescent="0.25">
      <c r="B22" s="14" t="s">
        <v>52</v>
      </c>
      <c r="C22" s="52">
        <f>C20*1.21</f>
        <v>0</v>
      </c>
      <c r="D22" s="53"/>
    </row>
  </sheetData>
  <protectedRanges>
    <protectedRange sqref="J5" name="Oblast2"/>
  </protectedRanges>
  <mergeCells count="7">
    <mergeCell ref="B19:D19"/>
    <mergeCell ref="C20:D20"/>
    <mergeCell ref="C21:D21"/>
    <mergeCell ref="C22:D22"/>
    <mergeCell ref="A1:J1"/>
    <mergeCell ref="A2:J2"/>
    <mergeCell ref="A3:J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22814-CD16-4DA7-87ED-35C390917836}">
  <sheetPr>
    <tabColor rgb="FF00B050"/>
  </sheetPr>
  <dimension ref="A1:J27"/>
  <sheetViews>
    <sheetView zoomScale="85" zoomScaleNormal="85" workbookViewId="0">
      <selection activeCell="D7" sqref="D7"/>
    </sheetView>
  </sheetViews>
  <sheetFormatPr defaultRowHeight="15" x14ac:dyDescent="0.25"/>
  <cols>
    <col min="2" max="3" width="23.5703125" customWidth="1"/>
    <col min="4" max="4" width="114.7109375" customWidth="1"/>
    <col min="5" max="5" width="10.42578125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56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37.9" customHeight="1" x14ac:dyDescent="0.25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x14ac:dyDescent="0.25">
      <c r="A3" s="54" t="s">
        <v>16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165" x14ac:dyDescent="0.25">
      <c r="A5" s="20">
        <v>1</v>
      </c>
      <c r="B5" s="38" t="s">
        <v>119</v>
      </c>
      <c r="C5" s="21" t="s">
        <v>5</v>
      </c>
      <c r="D5" s="46" t="s">
        <v>68</v>
      </c>
      <c r="E5" s="22" t="s">
        <v>4</v>
      </c>
      <c r="F5" s="23">
        <v>30</v>
      </c>
      <c r="G5" s="17">
        <v>0</v>
      </c>
      <c r="H5" s="10">
        <f t="shared" ref="H5" si="0">F5*G5</f>
        <v>0</v>
      </c>
      <c r="I5" s="10">
        <f>H5*1.21</f>
        <v>0</v>
      </c>
      <c r="J5" s="24"/>
    </row>
    <row r="6" spans="1:10" ht="60" x14ac:dyDescent="0.25">
      <c r="A6" s="20">
        <v>2</v>
      </c>
      <c r="B6" s="38" t="s">
        <v>119</v>
      </c>
      <c r="C6" s="21" t="s">
        <v>127</v>
      </c>
      <c r="D6" s="40" t="s">
        <v>128</v>
      </c>
      <c r="E6" s="22" t="s">
        <v>4</v>
      </c>
      <c r="F6" s="23">
        <v>3</v>
      </c>
      <c r="G6" s="17">
        <v>0</v>
      </c>
      <c r="H6" s="10">
        <f t="shared" ref="H6:H18" si="1">F6*G6</f>
        <v>0</v>
      </c>
      <c r="I6" s="10">
        <f t="shared" ref="I6:I18" si="2">H6*1.21</f>
        <v>0</v>
      </c>
      <c r="J6" s="24"/>
    </row>
    <row r="7" spans="1:10" ht="195" x14ac:dyDescent="0.25">
      <c r="A7" s="20">
        <v>3</v>
      </c>
      <c r="B7" s="38" t="s">
        <v>119</v>
      </c>
      <c r="C7" s="21" t="s">
        <v>8</v>
      </c>
      <c r="D7" s="40" t="s">
        <v>126</v>
      </c>
      <c r="E7" s="22" t="s">
        <v>4</v>
      </c>
      <c r="F7" s="23">
        <v>1</v>
      </c>
      <c r="G7" s="17">
        <v>0</v>
      </c>
      <c r="H7" s="10">
        <f t="shared" si="1"/>
        <v>0</v>
      </c>
      <c r="I7" s="10">
        <f t="shared" si="2"/>
        <v>0</v>
      </c>
      <c r="J7" s="24"/>
    </row>
    <row r="8" spans="1:10" ht="75" x14ac:dyDescent="0.25">
      <c r="A8" s="20">
        <v>4</v>
      </c>
      <c r="B8" s="38" t="s">
        <v>119</v>
      </c>
      <c r="C8" s="21" t="s">
        <v>30</v>
      </c>
      <c r="D8" s="33" t="s">
        <v>100</v>
      </c>
      <c r="E8" s="22" t="s">
        <v>4</v>
      </c>
      <c r="F8" s="23">
        <v>1</v>
      </c>
      <c r="G8" s="17">
        <v>0</v>
      </c>
      <c r="H8" s="10">
        <f t="shared" si="1"/>
        <v>0</v>
      </c>
      <c r="I8" s="10">
        <f t="shared" si="2"/>
        <v>0</v>
      </c>
      <c r="J8" s="24"/>
    </row>
    <row r="9" spans="1:10" ht="30" x14ac:dyDescent="0.25">
      <c r="A9" s="20">
        <v>5</v>
      </c>
      <c r="B9" s="38" t="s">
        <v>119</v>
      </c>
      <c r="C9" s="21" t="s">
        <v>6</v>
      </c>
      <c r="D9" s="32" t="s">
        <v>72</v>
      </c>
      <c r="E9" s="22" t="s">
        <v>4</v>
      </c>
      <c r="F9" s="23">
        <v>32</v>
      </c>
      <c r="G9" s="17">
        <v>0</v>
      </c>
      <c r="H9" s="10">
        <f t="shared" si="1"/>
        <v>0</v>
      </c>
      <c r="I9" s="10">
        <f t="shared" si="2"/>
        <v>0</v>
      </c>
      <c r="J9" s="24"/>
    </row>
    <row r="10" spans="1:10" ht="60" x14ac:dyDescent="0.25">
      <c r="A10" s="20">
        <v>6</v>
      </c>
      <c r="B10" s="38" t="s">
        <v>119</v>
      </c>
      <c r="C10" s="21" t="s">
        <v>7</v>
      </c>
      <c r="D10" s="32" t="s">
        <v>74</v>
      </c>
      <c r="E10" s="22" t="s">
        <v>4</v>
      </c>
      <c r="F10" s="23">
        <v>1</v>
      </c>
      <c r="G10" s="17">
        <v>0</v>
      </c>
      <c r="H10" s="10">
        <f t="shared" si="1"/>
        <v>0</v>
      </c>
      <c r="I10" s="10">
        <f t="shared" si="2"/>
        <v>0</v>
      </c>
      <c r="J10" s="24"/>
    </row>
    <row r="11" spans="1:10" ht="135" x14ac:dyDescent="0.25">
      <c r="A11" s="20">
        <v>7</v>
      </c>
      <c r="B11" s="38" t="s">
        <v>119</v>
      </c>
      <c r="C11" s="21" t="s">
        <v>31</v>
      </c>
      <c r="D11" s="45" t="s">
        <v>69</v>
      </c>
      <c r="E11" s="22" t="s">
        <v>4</v>
      </c>
      <c r="F11" s="23">
        <v>1</v>
      </c>
      <c r="G11" s="17">
        <v>0</v>
      </c>
      <c r="H11" s="10">
        <f t="shared" si="1"/>
        <v>0</v>
      </c>
      <c r="I11" s="10">
        <f t="shared" si="2"/>
        <v>0</v>
      </c>
      <c r="J11" s="24"/>
    </row>
    <row r="12" spans="1:10" ht="30" x14ac:dyDescent="0.25">
      <c r="A12" s="20">
        <v>8</v>
      </c>
      <c r="B12" s="38" t="s">
        <v>119</v>
      </c>
      <c r="C12" s="21" t="s">
        <v>11</v>
      </c>
      <c r="D12" s="32" t="s">
        <v>71</v>
      </c>
      <c r="E12" s="22" t="s">
        <v>4</v>
      </c>
      <c r="F12" s="23">
        <v>1</v>
      </c>
      <c r="G12" s="17">
        <v>0</v>
      </c>
      <c r="H12" s="10">
        <f t="shared" si="1"/>
        <v>0</v>
      </c>
      <c r="I12" s="10">
        <f t="shared" si="2"/>
        <v>0</v>
      </c>
      <c r="J12" s="24"/>
    </row>
    <row r="13" spans="1:10" ht="30" x14ac:dyDescent="0.25">
      <c r="A13" s="20">
        <v>9</v>
      </c>
      <c r="B13" s="38" t="s">
        <v>119</v>
      </c>
      <c r="C13" s="21" t="s">
        <v>13</v>
      </c>
      <c r="D13" s="43" t="s">
        <v>33</v>
      </c>
      <c r="E13" s="22" t="s">
        <v>4</v>
      </c>
      <c r="F13" s="23">
        <v>15</v>
      </c>
      <c r="G13" s="17">
        <v>0</v>
      </c>
      <c r="H13" s="10">
        <f t="shared" si="1"/>
        <v>0</v>
      </c>
      <c r="I13" s="10">
        <f t="shared" si="2"/>
        <v>0</v>
      </c>
      <c r="J13" s="24"/>
    </row>
    <row r="14" spans="1:10" x14ac:dyDescent="0.25">
      <c r="A14" s="20">
        <v>10</v>
      </c>
      <c r="B14" s="38" t="s">
        <v>119</v>
      </c>
      <c r="C14" s="21" t="s">
        <v>35</v>
      </c>
      <c r="D14" s="42" t="s">
        <v>37</v>
      </c>
      <c r="E14" s="22" t="s">
        <v>4</v>
      </c>
      <c r="F14" s="23">
        <v>15</v>
      </c>
      <c r="G14" s="17">
        <v>0</v>
      </c>
      <c r="H14" s="10">
        <f t="shared" si="1"/>
        <v>0</v>
      </c>
      <c r="I14" s="10">
        <f t="shared" si="2"/>
        <v>0</v>
      </c>
      <c r="J14" s="24"/>
    </row>
    <row r="15" spans="1:10" ht="90" x14ac:dyDescent="0.25">
      <c r="A15" s="20">
        <v>11</v>
      </c>
      <c r="B15" s="38" t="s">
        <v>119</v>
      </c>
      <c r="C15" s="21" t="s">
        <v>9</v>
      </c>
      <c r="D15" s="31" t="s">
        <v>14</v>
      </c>
      <c r="E15" s="22" t="s">
        <v>4</v>
      </c>
      <c r="F15" s="23">
        <v>1</v>
      </c>
      <c r="G15" s="17">
        <v>0</v>
      </c>
      <c r="H15" s="10">
        <f t="shared" si="1"/>
        <v>0</v>
      </c>
      <c r="I15" s="10">
        <f t="shared" si="2"/>
        <v>0</v>
      </c>
      <c r="J15" s="24"/>
    </row>
    <row r="16" spans="1:10" ht="396.75" x14ac:dyDescent="0.25">
      <c r="A16" s="20">
        <v>12</v>
      </c>
      <c r="B16" s="38" t="s">
        <v>119</v>
      </c>
      <c r="C16" s="21" t="s">
        <v>20</v>
      </c>
      <c r="D16" s="49" t="s">
        <v>123</v>
      </c>
      <c r="E16" s="22" t="s">
        <v>4</v>
      </c>
      <c r="F16" s="23">
        <v>1</v>
      </c>
      <c r="G16" s="17">
        <v>0</v>
      </c>
      <c r="H16" s="10">
        <f t="shared" si="1"/>
        <v>0</v>
      </c>
      <c r="I16" s="10">
        <f t="shared" si="2"/>
        <v>0</v>
      </c>
      <c r="J16" s="50" t="s">
        <v>125</v>
      </c>
    </row>
    <row r="17" spans="1:10" ht="45" x14ac:dyDescent="0.25">
      <c r="A17" s="20">
        <v>13</v>
      </c>
      <c r="B17" s="38" t="s">
        <v>119</v>
      </c>
      <c r="C17" s="21" t="s">
        <v>29</v>
      </c>
      <c r="D17" s="40" t="s">
        <v>118</v>
      </c>
      <c r="E17" s="22" t="s">
        <v>4</v>
      </c>
      <c r="F17" s="23">
        <v>1</v>
      </c>
      <c r="G17" s="17">
        <v>0</v>
      </c>
      <c r="H17" s="10">
        <f t="shared" si="1"/>
        <v>0</v>
      </c>
      <c r="I17" s="10">
        <f t="shared" si="2"/>
        <v>0</v>
      </c>
      <c r="J17" s="24"/>
    </row>
    <row r="18" spans="1:10" ht="132" customHeight="1" x14ac:dyDescent="0.25">
      <c r="A18" s="20">
        <v>14</v>
      </c>
      <c r="B18" s="38" t="s">
        <v>119</v>
      </c>
      <c r="C18" s="21" t="s">
        <v>26</v>
      </c>
      <c r="D18" s="40" t="s">
        <v>27</v>
      </c>
      <c r="E18" s="22" t="s">
        <v>4</v>
      </c>
      <c r="F18" s="23">
        <v>2</v>
      </c>
      <c r="G18" s="17">
        <v>0</v>
      </c>
      <c r="H18" s="10">
        <f t="shared" si="1"/>
        <v>0</v>
      </c>
      <c r="I18" s="10">
        <f t="shared" si="2"/>
        <v>0</v>
      </c>
      <c r="J18" s="24"/>
    </row>
    <row r="20" spans="1:10" x14ac:dyDescent="0.25">
      <c r="G20" s="11" t="s">
        <v>25</v>
      </c>
      <c r="H20" s="12">
        <f>SUM(H5:H18)</f>
        <v>0</v>
      </c>
      <c r="I20" s="12">
        <f>SUM(I5:I18)</f>
        <v>0</v>
      </c>
    </row>
    <row r="22" spans="1:10" ht="21" x14ac:dyDescent="0.35">
      <c r="D22" s="13" t="s">
        <v>53</v>
      </c>
    </row>
    <row r="24" spans="1:10" x14ac:dyDescent="0.25">
      <c r="B24" s="51" t="s">
        <v>54</v>
      </c>
      <c r="C24" s="51"/>
      <c r="D24" s="51"/>
    </row>
    <row r="25" spans="1:10" x14ac:dyDescent="0.25">
      <c r="B25" s="14" t="s">
        <v>49</v>
      </c>
      <c r="C25" s="56">
        <f>H20</f>
        <v>0</v>
      </c>
      <c r="D25" s="57"/>
    </row>
    <row r="26" spans="1:10" x14ac:dyDescent="0.25">
      <c r="B26" s="14" t="s">
        <v>55</v>
      </c>
      <c r="C26" s="56">
        <f>C27-C25</f>
        <v>0</v>
      </c>
      <c r="D26" s="57"/>
    </row>
    <row r="27" spans="1:10" x14ac:dyDescent="0.25">
      <c r="B27" s="14" t="s">
        <v>52</v>
      </c>
      <c r="C27" s="56">
        <f>C25*1.21</f>
        <v>0</v>
      </c>
      <c r="D27" s="57"/>
    </row>
  </sheetData>
  <protectedRanges>
    <protectedRange sqref="J5" name="Oblast2"/>
  </protectedRanges>
  <mergeCells count="7">
    <mergeCell ref="C26:D26"/>
    <mergeCell ref="B24:D24"/>
    <mergeCell ref="C27:D27"/>
    <mergeCell ref="A1:J1"/>
    <mergeCell ref="A2:J2"/>
    <mergeCell ref="A3:J3"/>
    <mergeCell ref="C25:D2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37B22-C731-4C68-B7F5-226E1BEDF9B1}">
  <sheetPr>
    <tabColor rgb="FF00B050"/>
  </sheetPr>
  <dimension ref="A1:J32"/>
  <sheetViews>
    <sheetView topLeftCell="B7" zoomScale="86" zoomScaleNormal="70" workbookViewId="0">
      <selection activeCell="D13" sqref="D13"/>
    </sheetView>
  </sheetViews>
  <sheetFormatPr defaultRowHeight="15" x14ac:dyDescent="0.25"/>
  <cols>
    <col min="2" max="3" width="23.5703125" customWidth="1"/>
    <col min="4" max="4" width="116.5703125" customWidth="1"/>
    <col min="5" max="5" width="10.42578125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57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50.45" customHeight="1" x14ac:dyDescent="0.25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x14ac:dyDescent="0.25">
      <c r="A3" s="54" t="s">
        <v>17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30" x14ac:dyDescent="0.25">
      <c r="A5" s="20">
        <v>1</v>
      </c>
      <c r="B5" s="38" t="s">
        <v>119</v>
      </c>
      <c r="C5" s="21" t="s">
        <v>6</v>
      </c>
      <c r="D5" s="32" t="s">
        <v>70</v>
      </c>
      <c r="E5" s="22" t="s">
        <v>4</v>
      </c>
      <c r="F5" s="23">
        <v>16</v>
      </c>
      <c r="G5" s="17">
        <v>0</v>
      </c>
      <c r="H5" s="10">
        <f t="shared" ref="H5:H16" si="0">F5*G5</f>
        <v>0</v>
      </c>
      <c r="I5" s="10">
        <f t="shared" ref="I5:I16" si="1">H5*1.21</f>
        <v>0</v>
      </c>
      <c r="J5" s="24"/>
    </row>
    <row r="6" spans="1:10" ht="90" x14ac:dyDescent="0.25">
      <c r="A6" s="20">
        <v>2</v>
      </c>
      <c r="B6" s="38" t="s">
        <v>119</v>
      </c>
      <c r="C6" s="21" t="s">
        <v>9</v>
      </c>
      <c r="D6" s="31" t="s">
        <v>14</v>
      </c>
      <c r="E6" s="22" t="s">
        <v>4</v>
      </c>
      <c r="F6" s="23">
        <v>1</v>
      </c>
      <c r="G6" s="17">
        <v>0</v>
      </c>
      <c r="H6" s="10">
        <f t="shared" si="0"/>
        <v>0</v>
      </c>
      <c r="I6" s="10">
        <f t="shared" si="1"/>
        <v>0</v>
      </c>
      <c r="J6" s="24"/>
    </row>
    <row r="7" spans="1:10" ht="396.75" x14ac:dyDescent="0.25">
      <c r="A7" s="20">
        <v>3</v>
      </c>
      <c r="B7" s="38" t="s">
        <v>119</v>
      </c>
      <c r="C7" s="21" t="s">
        <v>20</v>
      </c>
      <c r="D7" s="49" t="s">
        <v>123</v>
      </c>
      <c r="E7" s="22" t="s">
        <v>4</v>
      </c>
      <c r="F7" s="23">
        <v>1</v>
      </c>
      <c r="G7" s="17">
        <v>0</v>
      </c>
      <c r="H7" s="10">
        <f t="shared" si="0"/>
        <v>0</v>
      </c>
      <c r="I7" s="10">
        <f t="shared" si="1"/>
        <v>0</v>
      </c>
      <c r="J7" s="50" t="s">
        <v>125</v>
      </c>
    </row>
    <row r="8" spans="1:10" ht="75" x14ac:dyDescent="0.25">
      <c r="A8" s="20">
        <v>4</v>
      </c>
      <c r="B8" s="38" t="s">
        <v>119</v>
      </c>
      <c r="C8" s="21" t="s">
        <v>21</v>
      </c>
      <c r="D8" s="33" t="s">
        <v>100</v>
      </c>
      <c r="E8" s="22" t="s">
        <v>4</v>
      </c>
      <c r="F8" s="23">
        <v>1</v>
      </c>
      <c r="G8" s="17">
        <v>0</v>
      </c>
      <c r="H8" s="10">
        <f t="shared" si="0"/>
        <v>0</v>
      </c>
      <c r="I8" s="10">
        <f t="shared" si="1"/>
        <v>0</v>
      </c>
      <c r="J8" s="24"/>
    </row>
    <row r="9" spans="1:10" ht="45" x14ac:dyDescent="0.25">
      <c r="A9" s="20">
        <v>5</v>
      </c>
      <c r="B9" s="38" t="s">
        <v>119</v>
      </c>
      <c r="C9" s="21" t="s">
        <v>28</v>
      </c>
      <c r="D9" s="40" t="s">
        <v>117</v>
      </c>
      <c r="E9" s="22" t="s">
        <v>4</v>
      </c>
      <c r="F9" s="23">
        <v>1</v>
      </c>
      <c r="G9" s="17">
        <v>0</v>
      </c>
      <c r="H9" s="10">
        <f t="shared" si="0"/>
        <v>0</v>
      </c>
      <c r="I9" s="10">
        <f t="shared" si="1"/>
        <v>0</v>
      </c>
      <c r="J9" s="24"/>
    </row>
    <row r="10" spans="1:10" x14ac:dyDescent="0.25">
      <c r="A10" s="20">
        <v>6</v>
      </c>
      <c r="B10" s="38" t="s">
        <v>119</v>
      </c>
      <c r="C10" s="21" t="s">
        <v>121</v>
      </c>
      <c r="D10" s="44" t="s">
        <v>116</v>
      </c>
      <c r="E10" s="22" t="s">
        <v>4</v>
      </c>
      <c r="F10" s="23">
        <v>15</v>
      </c>
      <c r="G10" s="17">
        <v>0</v>
      </c>
      <c r="H10" s="10">
        <f t="shared" si="0"/>
        <v>0</v>
      </c>
      <c r="I10" s="10">
        <f t="shared" si="1"/>
        <v>0</v>
      </c>
      <c r="J10" s="24"/>
    </row>
    <row r="11" spans="1:10" x14ac:dyDescent="0.25">
      <c r="A11" s="20">
        <v>7</v>
      </c>
      <c r="B11" s="38" t="s">
        <v>119</v>
      </c>
      <c r="C11" s="21" t="s">
        <v>122</v>
      </c>
      <c r="D11" s="44" t="s">
        <v>116</v>
      </c>
      <c r="E11" s="22" t="s">
        <v>4</v>
      </c>
      <c r="F11" s="23">
        <v>1</v>
      </c>
      <c r="G11" s="17">
        <v>0</v>
      </c>
      <c r="H11" s="10">
        <f t="shared" si="0"/>
        <v>0</v>
      </c>
      <c r="I11" s="10">
        <f t="shared" si="1"/>
        <v>0</v>
      </c>
      <c r="J11" s="24"/>
    </row>
    <row r="12" spans="1:10" ht="90" x14ac:dyDescent="0.25">
      <c r="A12" s="20">
        <v>8</v>
      </c>
      <c r="B12" s="38" t="s">
        <v>119</v>
      </c>
      <c r="C12" s="21" t="s">
        <v>18</v>
      </c>
      <c r="D12" s="40" t="s">
        <v>129</v>
      </c>
      <c r="E12" s="22" t="s">
        <v>4</v>
      </c>
      <c r="F12" s="23">
        <v>1</v>
      </c>
      <c r="G12" s="17">
        <v>0</v>
      </c>
      <c r="H12" s="10">
        <f t="shared" si="0"/>
        <v>0</v>
      </c>
      <c r="I12" s="10">
        <f t="shared" si="1"/>
        <v>0</v>
      </c>
      <c r="J12" s="24"/>
    </row>
    <row r="13" spans="1:10" ht="60" x14ac:dyDescent="0.25">
      <c r="A13" s="20">
        <v>9</v>
      </c>
      <c r="B13" s="38" t="s">
        <v>119</v>
      </c>
      <c r="C13" s="21" t="s">
        <v>7</v>
      </c>
      <c r="D13" s="32" t="s">
        <v>74</v>
      </c>
      <c r="E13" s="22" t="s">
        <v>4</v>
      </c>
      <c r="F13" s="23">
        <v>1</v>
      </c>
      <c r="G13" s="17">
        <v>0</v>
      </c>
      <c r="H13" s="10">
        <f t="shared" si="0"/>
        <v>0</v>
      </c>
      <c r="I13" s="10">
        <f t="shared" si="1"/>
        <v>0</v>
      </c>
      <c r="J13" s="24"/>
    </row>
    <row r="14" spans="1:10" ht="30" x14ac:dyDescent="0.25">
      <c r="A14" s="20">
        <v>10</v>
      </c>
      <c r="B14" s="38" t="s">
        <v>119</v>
      </c>
      <c r="C14" s="21" t="s">
        <v>11</v>
      </c>
      <c r="D14" s="32" t="s">
        <v>79</v>
      </c>
      <c r="E14" s="22" t="s">
        <v>4</v>
      </c>
      <c r="F14" s="23">
        <v>1</v>
      </c>
      <c r="G14" s="17">
        <v>0</v>
      </c>
      <c r="H14" s="10">
        <f t="shared" si="0"/>
        <v>0</v>
      </c>
      <c r="I14" s="10">
        <f t="shared" si="1"/>
        <v>0</v>
      </c>
      <c r="J14" s="24"/>
    </row>
    <row r="15" spans="1:10" ht="120" x14ac:dyDescent="0.25">
      <c r="A15" s="20">
        <v>11</v>
      </c>
      <c r="B15" s="38" t="s">
        <v>119</v>
      </c>
      <c r="C15" s="21" t="s">
        <v>26</v>
      </c>
      <c r="D15" s="40" t="s">
        <v>27</v>
      </c>
      <c r="E15" s="22" t="s">
        <v>4</v>
      </c>
      <c r="F15" s="23">
        <v>1</v>
      </c>
      <c r="G15" s="17">
        <v>0</v>
      </c>
      <c r="H15" s="10">
        <f t="shared" si="0"/>
        <v>0</v>
      </c>
      <c r="I15" s="10">
        <f t="shared" si="1"/>
        <v>0</v>
      </c>
      <c r="J15" s="24"/>
    </row>
    <row r="16" spans="1:10" ht="283.14999999999998" customHeight="1" x14ac:dyDescent="0.25">
      <c r="A16" s="20">
        <v>12</v>
      </c>
      <c r="B16" s="38" t="s">
        <v>119</v>
      </c>
      <c r="C16" s="21" t="s">
        <v>8</v>
      </c>
      <c r="D16" s="39" t="s">
        <v>115</v>
      </c>
      <c r="E16" s="22" t="s">
        <v>4</v>
      </c>
      <c r="F16" s="23">
        <v>1</v>
      </c>
      <c r="G16" s="17">
        <v>0</v>
      </c>
      <c r="H16" s="10">
        <f t="shared" si="0"/>
        <v>0</v>
      </c>
      <c r="I16" s="10">
        <f t="shared" si="1"/>
        <v>0</v>
      </c>
      <c r="J16" s="24"/>
    </row>
    <row r="18" spans="2:9" x14ac:dyDescent="0.25">
      <c r="G18" s="11" t="s">
        <v>25</v>
      </c>
      <c r="H18" s="12">
        <f>SUM(H5:H16)</f>
        <v>0</v>
      </c>
      <c r="I18" s="12">
        <f>SUM(I5:I16)</f>
        <v>0</v>
      </c>
    </row>
    <row r="20" spans="2:9" ht="21" x14ac:dyDescent="0.35">
      <c r="D20" s="13" t="s">
        <v>53</v>
      </c>
    </row>
    <row r="22" spans="2:9" x14ac:dyDescent="0.25">
      <c r="B22" s="51" t="s">
        <v>54</v>
      </c>
      <c r="C22" s="51"/>
      <c r="D22" s="51"/>
    </row>
    <row r="23" spans="2:9" x14ac:dyDescent="0.25">
      <c r="B23" s="14" t="s">
        <v>49</v>
      </c>
      <c r="C23" s="56">
        <f>H18</f>
        <v>0</v>
      </c>
      <c r="D23" s="57"/>
    </row>
    <row r="24" spans="2:9" x14ac:dyDescent="0.25">
      <c r="B24" s="14" t="s">
        <v>55</v>
      </c>
      <c r="C24" s="56">
        <f>C25-C23</f>
        <v>0</v>
      </c>
      <c r="D24" s="57"/>
    </row>
    <row r="25" spans="2:9" x14ac:dyDescent="0.25">
      <c r="B25" s="14" t="s">
        <v>52</v>
      </c>
      <c r="C25" s="56">
        <f>C23*1.21</f>
        <v>0</v>
      </c>
      <c r="D25" s="57"/>
    </row>
    <row r="32" spans="2:9" x14ac:dyDescent="0.25">
      <c r="E32" t="s">
        <v>58</v>
      </c>
    </row>
  </sheetData>
  <protectedRanges>
    <protectedRange sqref="J5:J6 J8:J16" name="Oblast2"/>
  </protectedRanges>
  <mergeCells count="7">
    <mergeCell ref="B22:D22"/>
    <mergeCell ref="C23:D23"/>
    <mergeCell ref="C24:D24"/>
    <mergeCell ref="C25:D25"/>
    <mergeCell ref="A1:J1"/>
    <mergeCell ref="A2:J2"/>
    <mergeCell ref="A3:J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27DA-8747-4FA6-9C60-35024CC2FC35}">
  <sheetPr>
    <tabColor rgb="FF00B050"/>
  </sheetPr>
  <dimension ref="A1:J34"/>
  <sheetViews>
    <sheetView topLeftCell="E7" zoomScale="85" zoomScaleNormal="85" workbookViewId="0">
      <selection activeCell="J7" sqref="J7"/>
    </sheetView>
  </sheetViews>
  <sheetFormatPr defaultRowHeight="15" x14ac:dyDescent="0.25"/>
  <cols>
    <col min="2" max="3" width="23.5703125" customWidth="1"/>
    <col min="4" max="4" width="115.5703125" customWidth="1"/>
    <col min="5" max="5" width="10.42578125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65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43.9" customHeight="1" x14ac:dyDescent="0.25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x14ac:dyDescent="0.25">
      <c r="A3" s="54" t="s">
        <v>64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30" x14ac:dyDescent="0.25">
      <c r="A5" s="38">
        <v>1</v>
      </c>
      <c r="B5" s="38" t="s">
        <v>119</v>
      </c>
      <c r="C5" s="3" t="s">
        <v>6</v>
      </c>
      <c r="D5" s="32" t="s">
        <v>70</v>
      </c>
      <c r="E5" s="4" t="s">
        <v>4</v>
      </c>
      <c r="F5" s="4">
        <v>29</v>
      </c>
      <c r="G5" s="17">
        <v>0</v>
      </c>
      <c r="H5" s="27">
        <f t="shared" ref="H5:H11" si="0">F5*G5</f>
        <v>0</v>
      </c>
      <c r="I5" s="27">
        <f t="shared" ref="I5:I11" si="1">H5*1.21</f>
        <v>0</v>
      </c>
      <c r="J5" s="24"/>
    </row>
    <row r="6" spans="1:10" ht="90" x14ac:dyDescent="0.25">
      <c r="A6" s="38">
        <v>2</v>
      </c>
      <c r="B6" s="38" t="s">
        <v>119</v>
      </c>
      <c r="C6" s="3" t="s">
        <v>9</v>
      </c>
      <c r="D6" s="31" t="s">
        <v>14</v>
      </c>
      <c r="E6" s="4" t="s">
        <v>4</v>
      </c>
      <c r="F6" s="4">
        <v>1</v>
      </c>
      <c r="G6" s="17">
        <v>0</v>
      </c>
      <c r="H6" s="27">
        <f t="shared" si="0"/>
        <v>0</v>
      </c>
      <c r="I6" s="27">
        <f t="shared" si="1"/>
        <v>0</v>
      </c>
      <c r="J6" s="24"/>
    </row>
    <row r="7" spans="1:10" ht="396.75" x14ac:dyDescent="0.25">
      <c r="A7" s="38">
        <v>3</v>
      </c>
      <c r="B7" s="38" t="s">
        <v>119</v>
      </c>
      <c r="C7" s="3" t="s">
        <v>20</v>
      </c>
      <c r="D7" s="49" t="s">
        <v>123</v>
      </c>
      <c r="E7" s="4" t="s">
        <v>4</v>
      </c>
      <c r="F7" s="4">
        <v>1</v>
      </c>
      <c r="G7" s="17">
        <v>0</v>
      </c>
      <c r="H7" s="27">
        <f t="shared" si="0"/>
        <v>0</v>
      </c>
      <c r="I7" s="27">
        <f t="shared" si="1"/>
        <v>0</v>
      </c>
      <c r="J7" s="50" t="s">
        <v>125</v>
      </c>
    </row>
    <row r="8" spans="1:10" ht="105" x14ac:dyDescent="0.25">
      <c r="A8" s="38">
        <v>4</v>
      </c>
      <c r="B8" s="38" t="s">
        <v>119</v>
      </c>
      <c r="C8" s="3" t="s">
        <v>36</v>
      </c>
      <c r="D8" s="32" t="s">
        <v>113</v>
      </c>
      <c r="E8" s="4" t="s">
        <v>4</v>
      </c>
      <c r="F8" s="4">
        <v>1</v>
      </c>
      <c r="G8" s="17">
        <v>0</v>
      </c>
      <c r="H8" s="27">
        <f t="shared" si="0"/>
        <v>0</v>
      </c>
      <c r="I8" s="27">
        <f t="shared" si="1"/>
        <v>0</v>
      </c>
      <c r="J8" s="24"/>
    </row>
    <row r="9" spans="1:10" ht="165" x14ac:dyDescent="0.25">
      <c r="A9" s="38">
        <v>5</v>
      </c>
      <c r="B9" s="38" t="s">
        <v>119</v>
      </c>
      <c r="C9" s="3" t="s">
        <v>39</v>
      </c>
      <c r="D9" s="46" t="s">
        <v>68</v>
      </c>
      <c r="E9" s="4" t="s">
        <v>4</v>
      </c>
      <c r="F9" s="4">
        <v>29</v>
      </c>
      <c r="G9" s="17">
        <v>0</v>
      </c>
      <c r="H9" s="27">
        <f t="shared" si="0"/>
        <v>0</v>
      </c>
      <c r="I9" s="27">
        <f t="shared" si="1"/>
        <v>0</v>
      </c>
      <c r="J9" s="24"/>
    </row>
    <row r="10" spans="1:10" ht="90" x14ac:dyDescent="0.25">
      <c r="A10" s="38">
        <v>6</v>
      </c>
      <c r="B10" s="38" t="s">
        <v>119</v>
      </c>
      <c r="C10" s="3" t="s">
        <v>120</v>
      </c>
      <c r="D10" s="31" t="s">
        <v>19</v>
      </c>
      <c r="E10" s="4" t="s">
        <v>4</v>
      </c>
      <c r="F10" s="4">
        <v>29</v>
      </c>
      <c r="G10" s="17">
        <v>0</v>
      </c>
      <c r="H10" s="27">
        <f t="shared" si="0"/>
        <v>0</v>
      </c>
      <c r="I10" s="27">
        <f t="shared" si="1"/>
        <v>0</v>
      </c>
      <c r="J10" s="24"/>
    </row>
    <row r="11" spans="1:10" ht="285" x14ac:dyDescent="0.25">
      <c r="A11" s="38">
        <v>7</v>
      </c>
      <c r="B11" s="38" t="s">
        <v>119</v>
      </c>
      <c r="C11" s="3" t="s">
        <v>8</v>
      </c>
      <c r="D11" s="39" t="s">
        <v>115</v>
      </c>
      <c r="E11" s="4" t="s">
        <v>4</v>
      </c>
      <c r="F11" s="4">
        <v>1</v>
      </c>
      <c r="G11" s="17">
        <v>0</v>
      </c>
      <c r="H11" s="27">
        <f t="shared" si="0"/>
        <v>0</v>
      </c>
      <c r="I11" s="27">
        <f t="shared" si="1"/>
        <v>0</v>
      </c>
      <c r="J11" s="24"/>
    </row>
    <row r="12" spans="1:10" ht="60" x14ac:dyDescent="0.25">
      <c r="A12" s="38">
        <v>8</v>
      </c>
      <c r="B12" s="35" t="s">
        <v>80</v>
      </c>
      <c r="C12" s="47" t="s">
        <v>83</v>
      </c>
      <c r="D12" s="33" t="s">
        <v>112</v>
      </c>
      <c r="E12" s="36" t="s">
        <v>4</v>
      </c>
      <c r="F12" s="37">
        <v>1</v>
      </c>
      <c r="G12" s="17">
        <v>0</v>
      </c>
      <c r="H12" s="27">
        <f t="shared" ref="H12:H24" si="2">F12*G12</f>
        <v>0</v>
      </c>
      <c r="I12" s="27">
        <f t="shared" ref="I12:I24" si="3">H12*1.21</f>
        <v>0</v>
      </c>
      <c r="J12" s="24"/>
    </row>
    <row r="13" spans="1:10" ht="30" x14ac:dyDescent="0.25">
      <c r="A13" s="38">
        <v>9</v>
      </c>
      <c r="B13" s="35" t="s">
        <v>80</v>
      </c>
      <c r="C13" s="47" t="s">
        <v>86</v>
      </c>
      <c r="D13" s="33" t="s">
        <v>87</v>
      </c>
      <c r="E13" s="36" t="s">
        <v>4</v>
      </c>
      <c r="F13" s="37">
        <v>2</v>
      </c>
      <c r="G13" s="17">
        <v>0</v>
      </c>
      <c r="H13" s="27">
        <f t="shared" si="2"/>
        <v>0</v>
      </c>
      <c r="I13" s="27">
        <f t="shared" si="3"/>
        <v>0</v>
      </c>
      <c r="J13" s="48"/>
    </row>
    <row r="14" spans="1:10" ht="30" x14ac:dyDescent="0.25">
      <c r="A14" s="38">
        <v>10</v>
      </c>
      <c r="B14" s="35" t="s">
        <v>80</v>
      </c>
      <c r="C14" s="47" t="s">
        <v>88</v>
      </c>
      <c r="D14" s="33" t="s">
        <v>89</v>
      </c>
      <c r="E14" s="36" t="s">
        <v>4</v>
      </c>
      <c r="F14" s="37">
        <v>37</v>
      </c>
      <c r="G14" s="17">
        <v>0</v>
      </c>
      <c r="H14" s="27">
        <f t="shared" si="2"/>
        <v>0</v>
      </c>
      <c r="I14" s="27">
        <f t="shared" si="3"/>
        <v>0</v>
      </c>
      <c r="J14" s="48"/>
    </row>
    <row r="15" spans="1:10" ht="30" x14ac:dyDescent="0.25">
      <c r="A15" s="38">
        <v>11</v>
      </c>
      <c r="B15" s="35" t="s">
        <v>80</v>
      </c>
      <c r="C15" s="47" t="s">
        <v>90</v>
      </c>
      <c r="D15" s="33" t="s">
        <v>91</v>
      </c>
      <c r="E15" s="36" t="s">
        <v>4</v>
      </c>
      <c r="F15" s="37">
        <v>2</v>
      </c>
      <c r="G15" s="17">
        <v>0</v>
      </c>
      <c r="H15" s="27">
        <f t="shared" si="2"/>
        <v>0</v>
      </c>
      <c r="I15" s="27">
        <f t="shared" si="3"/>
        <v>0</v>
      </c>
      <c r="J15" s="48"/>
    </row>
    <row r="16" spans="1:10" ht="30" x14ac:dyDescent="0.25">
      <c r="A16" s="38">
        <v>12</v>
      </c>
      <c r="B16" s="35" t="s">
        <v>80</v>
      </c>
      <c r="C16" s="47" t="s">
        <v>92</v>
      </c>
      <c r="D16" s="33" t="s">
        <v>93</v>
      </c>
      <c r="E16" s="36" t="s">
        <v>4</v>
      </c>
      <c r="F16" s="37">
        <v>37</v>
      </c>
      <c r="G16" s="17">
        <v>0</v>
      </c>
      <c r="H16" s="27">
        <f t="shared" si="2"/>
        <v>0</v>
      </c>
      <c r="I16" s="27">
        <f t="shared" si="3"/>
        <v>0</v>
      </c>
      <c r="J16" s="48"/>
    </row>
    <row r="17" spans="1:10" ht="30" x14ac:dyDescent="0.25">
      <c r="A17" s="38">
        <v>13</v>
      </c>
      <c r="B17" s="35" t="s">
        <v>80</v>
      </c>
      <c r="C17" s="47" t="s">
        <v>94</v>
      </c>
      <c r="D17" s="33" t="s">
        <v>95</v>
      </c>
      <c r="E17" s="36" t="s">
        <v>4</v>
      </c>
      <c r="F17" s="37">
        <v>32</v>
      </c>
      <c r="G17" s="17">
        <v>0</v>
      </c>
      <c r="H17" s="27">
        <f t="shared" si="2"/>
        <v>0</v>
      </c>
      <c r="I17" s="27">
        <f t="shared" si="3"/>
        <v>0</v>
      </c>
      <c r="J17" s="48"/>
    </row>
    <row r="18" spans="1:10" ht="30" x14ac:dyDescent="0.25">
      <c r="A18" s="38">
        <v>14</v>
      </c>
      <c r="B18" s="35" t="s">
        <v>80</v>
      </c>
      <c r="C18" s="47" t="s">
        <v>96</v>
      </c>
      <c r="D18" s="33" t="s">
        <v>97</v>
      </c>
      <c r="E18" s="36" t="s">
        <v>4</v>
      </c>
      <c r="F18" s="37">
        <v>2</v>
      </c>
      <c r="G18" s="17">
        <v>0</v>
      </c>
      <c r="H18" s="27">
        <f t="shared" si="2"/>
        <v>0</v>
      </c>
      <c r="I18" s="27">
        <f t="shared" si="3"/>
        <v>0</v>
      </c>
      <c r="J18" s="48"/>
    </row>
    <row r="19" spans="1:10" ht="30" x14ac:dyDescent="0.25">
      <c r="A19" s="38">
        <v>15</v>
      </c>
      <c r="B19" s="35" t="s">
        <v>80</v>
      </c>
      <c r="C19" s="47" t="s">
        <v>98</v>
      </c>
      <c r="D19" s="33" t="s">
        <v>98</v>
      </c>
      <c r="E19" s="36" t="s">
        <v>4</v>
      </c>
      <c r="F19" s="37">
        <v>34</v>
      </c>
      <c r="G19" s="17">
        <v>0</v>
      </c>
      <c r="H19" s="27">
        <f t="shared" si="2"/>
        <v>0</v>
      </c>
      <c r="I19" s="27">
        <f t="shared" si="3"/>
        <v>0</v>
      </c>
      <c r="J19" s="48"/>
    </row>
    <row r="20" spans="1:10" ht="75" x14ac:dyDescent="0.25">
      <c r="A20" s="38">
        <v>16</v>
      </c>
      <c r="B20" s="35" t="s">
        <v>80</v>
      </c>
      <c r="C20" s="47" t="s">
        <v>99</v>
      </c>
      <c r="D20" s="33" t="s">
        <v>100</v>
      </c>
      <c r="E20" s="36" t="s">
        <v>4</v>
      </c>
      <c r="F20" s="37">
        <v>1</v>
      </c>
      <c r="G20" s="17">
        <v>0</v>
      </c>
      <c r="H20" s="27">
        <f t="shared" si="2"/>
        <v>0</v>
      </c>
      <c r="I20" s="27">
        <f t="shared" si="3"/>
        <v>0</v>
      </c>
      <c r="J20" s="24"/>
    </row>
    <row r="21" spans="1:10" ht="30" x14ac:dyDescent="0.25">
      <c r="A21" s="38">
        <v>17</v>
      </c>
      <c r="B21" s="35" t="s">
        <v>80</v>
      </c>
      <c r="C21" s="47" t="s">
        <v>101</v>
      </c>
      <c r="D21" s="33" t="s">
        <v>102</v>
      </c>
      <c r="E21" s="36" t="s">
        <v>103</v>
      </c>
      <c r="F21" s="37">
        <v>2100</v>
      </c>
      <c r="G21" s="17">
        <v>0</v>
      </c>
      <c r="H21" s="27">
        <f t="shared" si="2"/>
        <v>0</v>
      </c>
      <c r="I21" s="27">
        <f t="shared" si="3"/>
        <v>0</v>
      </c>
      <c r="J21" s="48"/>
    </row>
    <row r="22" spans="1:10" ht="30" x14ac:dyDescent="0.25">
      <c r="A22" s="38">
        <v>18</v>
      </c>
      <c r="B22" s="35" t="s">
        <v>80</v>
      </c>
      <c r="C22" s="47" t="s">
        <v>104</v>
      </c>
      <c r="D22" s="33" t="s">
        <v>105</v>
      </c>
      <c r="E22" s="36" t="s">
        <v>4</v>
      </c>
      <c r="F22" s="37">
        <v>36</v>
      </c>
      <c r="G22" s="17">
        <v>0</v>
      </c>
      <c r="H22" s="27">
        <f t="shared" si="2"/>
        <v>0</v>
      </c>
      <c r="I22" s="27">
        <f t="shared" si="3"/>
        <v>0</v>
      </c>
      <c r="J22" s="48"/>
    </row>
    <row r="23" spans="1:10" ht="30" x14ac:dyDescent="0.25">
      <c r="A23" s="38">
        <v>19</v>
      </c>
      <c r="B23" s="35" t="s">
        <v>80</v>
      </c>
      <c r="C23" s="47" t="s">
        <v>106</v>
      </c>
      <c r="D23" s="33" t="s">
        <v>107</v>
      </c>
      <c r="E23" s="36" t="s">
        <v>108</v>
      </c>
      <c r="F23" s="37">
        <v>1</v>
      </c>
      <c r="G23" s="17">
        <v>0</v>
      </c>
      <c r="H23" s="27">
        <f t="shared" si="2"/>
        <v>0</v>
      </c>
      <c r="I23" s="27">
        <f t="shared" si="3"/>
        <v>0</v>
      </c>
      <c r="J23" s="48"/>
    </row>
    <row r="24" spans="1:10" ht="30" x14ac:dyDescent="0.25">
      <c r="A24" s="38">
        <v>20</v>
      </c>
      <c r="B24" s="35" t="s">
        <v>80</v>
      </c>
      <c r="C24" s="47" t="s">
        <v>109</v>
      </c>
      <c r="D24" s="33" t="s">
        <v>110</v>
      </c>
      <c r="E24" s="36" t="s">
        <v>111</v>
      </c>
      <c r="F24" s="37">
        <v>80</v>
      </c>
      <c r="G24" s="17">
        <v>0</v>
      </c>
      <c r="H24" s="27">
        <f t="shared" si="2"/>
        <v>0</v>
      </c>
      <c r="I24" s="27">
        <f t="shared" si="3"/>
        <v>0</v>
      </c>
      <c r="J24" s="48"/>
    </row>
    <row r="26" spans="1:10" x14ac:dyDescent="0.25">
      <c r="G26" s="11" t="s">
        <v>25</v>
      </c>
      <c r="H26" s="12">
        <f>SUM(H5:H24)</f>
        <v>0</v>
      </c>
      <c r="I26" s="12">
        <f>SUM(I5:I24)</f>
        <v>0</v>
      </c>
    </row>
    <row r="29" spans="1:10" ht="21" x14ac:dyDescent="0.35">
      <c r="D29" s="13" t="s">
        <v>53</v>
      </c>
    </row>
    <row r="31" spans="1:10" x14ac:dyDescent="0.25">
      <c r="B31" s="51" t="s">
        <v>54</v>
      </c>
      <c r="C31" s="51"/>
      <c r="D31" s="51"/>
    </row>
    <row r="32" spans="1:10" x14ac:dyDescent="0.25">
      <c r="B32" s="14" t="s">
        <v>49</v>
      </c>
      <c r="C32" s="56">
        <f>H26</f>
        <v>0</v>
      </c>
      <c r="D32" s="57"/>
    </row>
    <row r="33" spans="2:4" x14ac:dyDescent="0.25">
      <c r="B33" s="14" t="s">
        <v>55</v>
      </c>
      <c r="C33" s="56">
        <f>C34-C32</f>
        <v>0</v>
      </c>
      <c r="D33" s="57"/>
    </row>
    <row r="34" spans="2:4" x14ac:dyDescent="0.25">
      <c r="B34" s="14" t="s">
        <v>52</v>
      </c>
      <c r="C34" s="56">
        <f>C32*1.21</f>
        <v>0</v>
      </c>
      <c r="D34" s="57"/>
    </row>
  </sheetData>
  <protectedRanges>
    <protectedRange sqref="J5:J6 J20 J8:J12" name="Oblast2"/>
    <protectedRange sqref="J13:J19" name="Oblast2_1"/>
    <protectedRange sqref="J21:J24" name="Oblast2_2"/>
  </protectedRanges>
  <mergeCells count="7">
    <mergeCell ref="C34:D34"/>
    <mergeCell ref="A1:J1"/>
    <mergeCell ref="A2:J2"/>
    <mergeCell ref="A3:J3"/>
    <mergeCell ref="B31:D31"/>
    <mergeCell ref="C32:D32"/>
    <mergeCell ref="C33:D3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17761-6BF0-48C5-87A2-1DA56A64D6F1}">
  <sheetPr>
    <tabColor rgb="FF00B050"/>
  </sheetPr>
  <dimension ref="A1:J37"/>
  <sheetViews>
    <sheetView topLeftCell="E11" zoomScale="85" zoomScaleNormal="85" workbookViewId="0">
      <selection activeCell="J11" sqref="J11"/>
    </sheetView>
  </sheetViews>
  <sheetFormatPr defaultRowHeight="15" x14ac:dyDescent="0.25"/>
  <cols>
    <col min="2" max="3" width="23.5703125" customWidth="1"/>
    <col min="4" max="4" width="122.42578125" customWidth="1"/>
    <col min="5" max="5" width="10.42578125" customWidth="1"/>
    <col min="6" max="6" width="9.42578125" bestFit="1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124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43.9" customHeight="1" x14ac:dyDescent="0.25">
      <c r="A2" s="55" t="s">
        <v>41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x14ac:dyDescent="0.25">
      <c r="A3" s="54" t="s">
        <v>67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285" x14ac:dyDescent="0.25">
      <c r="A5" s="38">
        <v>1</v>
      </c>
      <c r="B5" s="38" t="s">
        <v>119</v>
      </c>
      <c r="C5" s="3" t="s">
        <v>8</v>
      </c>
      <c r="D5" s="39" t="s">
        <v>115</v>
      </c>
      <c r="E5" s="4" t="s">
        <v>4</v>
      </c>
      <c r="F5" s="4">
        <v>1</v>
      </c>
      <c r="G5" s="17">
        <v>0</v>
      </c>
      <c r="H5" s="27">
        <f t="shared" ref="H5:H13" si="0">F5*G5</f>
        <v>0</v>
      </c>
      <c r="I5" s="27">
        <f t="shared" ref="I5:I13" si="1">H5*1.21</f>
        <v>0</v>
      </c>
      <c r="J5" s="24"/>
    </row>
    <row r="6" spans="1:10" ht="165" x14ac:dyDescent="0.25">
      <c r="A6" s="38">
        <v>2</v>
      </c>
      <c r="B6" s="38" t="s">
        <v>119</v>
      </c>
      <c r="C6" s="3" t="s">
        <v>5</v>
      </c>
      <c r="D6" s="29" t="s">
        <v>68</v>
      </c>
      <c r="E6" s="4" t="s">
        <v>4</v>
      </c>
      <c r="F6" s="4">
        <v>24</v>
      </c>
      <c r="G6" s="17">
        <v>0</v>
      </c>
      <c r="H6" s="27">
        <f t="shared" si="0"/>
        <v>0</v>
      </c>
      <c r="I6" s="27">
        <f t="shared" si="1"/>
        <v>0</v>
      </c>
      <c r="J6" s="24"/>
    </row>
    <row r="7" spans="1:10" ht="135" x14ac:dyDescent="0.25">
      <c r="A7" s="38">
        <v>3</v>
      </c>
      <c r="B7" s="38" t="s">
        <v>119</v>
      </c>
      <c r="C7" s="3" t="s">
        <v>22</v>
      </c>
      <c r="D7" s="30" t="s">
        <v>69</v>
      </c>
      <c r="E7" s="4" t="s">
        <v>4</v>
      </c>
      <c r="F7" s="4">
        <v>1</v>
      </c>
      <c r="G7" s="17">
        <v>0</v>
      </c>
      <c r="H7" s="27">
        <f t="shared" si="0"/>
        <v>0</v>
      </c>
      <c r="I7" s="27">
        <f t="shared" si="1"/>
        <v>0</v>
      </c>
      <c r="J7" s="24"/>
    </row>
    <row r="8" spans="1:10" ht="30" x14ac:dyDescent="0.25">
      <c r="A8" s="38">
        <v>4</v>
      </c>
      <c r="B8" s="38" t="s">
        <v>119</v>
      </c>
      <c r="C8" s="3" t="s">
        <v>6</v>
      </c>
      <c r="D8" s="32" t="s">
        <v>70</v>
      </c>
      <c r="E8" s="4" t="s">
        <v>4</v>
      </c>
      <c r="F8" s="4">
        <v>25</v>
      </c>
      <c r="G8" s="17">
        <v>0</v>
      </c>
      <c r="H8" s="27">
        <f t="shared" si="0"/>
        <v>0</v>
      </c>
      <c r="I8" s="27">
        <f t="shared" si="1"/>
        <v>0</v>
      </c>
      <c r="J8" s="24"/>
    </row>
    <row r="9" spans="1:10" ht="90" x14ac:dyDescent="0.25">
      <c r="A9" s="38">
        <v>5</v>
      </c>
      <c r="B9" s="38" t="s">
        <v>119</v>
      </c>
      <c r="C9" s="3" t="s">
        <v>9</v>
      </c>
      <c r="D9" s="31" t="s">
        <v>14</v>
      </c>
      <c r="E9" s="4" t="s">
        <v>4</v>
      </c>
      <c r="F9" s="4">
        <v>1</v>
      </c>
      <c r="G9" s="17">
        <v>0</v>
      </c>
      <c r="H9" s="27">
        <f t="shared" si="0"/>
        <v>0</v>
      </c>
      <c r="I9" s="27">
        <f t="shared" si="1"/>
        <v>0</v>
      </c>
      <c r="J9" s="24"/>
    </row>
    <row r="10" spans="1:10" ht="60" x14ac:dyDescent="0.25">
      <c r="A10" s="38">
        <v>6</v>
      </c>
      <c r="B10" s="38" t="s">
        <v>119</v>
      </c>
      <c r="C10" s="3" t="s">
        <v>7</v>
      </c>
      <c r="D10" s="32" t="s">
        <v>74</v>
      </c>
      <c r="E10" s="4" t="s">
        <v>4</v>
      </c>
      <c r="F10" s="4">
        <v>2</v>
      </c>
      <c r="G10" s="17">
        <v>0</v>
      </c>
      <c r="H10" s="27">
        <f t="shared" si="0"/>
        <v>0</v>
      </c>
      <c r="I10" s="27">
        <f t="shared" si="1"/>
        <v>0</v>
      </c>
      <c r="J10" s="24"/>
    </row>
    <row r="11" spans="1:10" ht="396.75" x14ac:dyDescent="0.25">
      <c r="A11" s="38">
        <v>7</v>
      </c>
      <c r="B11" s="38" t="s">
        <v>119</v>
      </c>
      <c r="C11" s="3" t="s">
        <v>20</v>
      </c>
      <c r="D11" s="49" t="s">
        <v>123</v>
      </c>
      <c r="E11" s="4" t="s">
        <v>4</v>
      </c>
      <c r="F11" s="4">
        <v>1</v>
      </c>
      <c r="G11" s="17">
        <v>0</v>
      </c>
      <c r="H11" s="27">
        <f t="shared" si="0"/>
        <v>0</v>
      </c>
      <c r="I11" s="27">
        <f t="shared" si="1"/>
        <v>0</v>
      </c>
      <c r="J11" s="50" t="s">
        <v>125</v>
      </c>
    </row>
    <row r="12" spans="1:10" ht="90" x14ac:dyDescent="0.25">
      <c r="A12" s="38">
        <v>8</v>
      </c>
      <c r="B12" s="38" t="s">
        <v>119</v>
      </c>
      <c r="C12" s="3" t="s">
        <v>23</v>
      </c>
      <c r="D12" s="32" t="s">
        <v>114</v>
      </c>
      <c r="E12" s="4" t="s">
        <v>4</v>
      </c>
      <c r="F12" s="4">
        <v>6</v>
      </c>
      <c r="G12" s="17">
        <v>0</v>
      </c>
      <c r="H12" s="27">
        <f t="shared" si="0"/>
        <v>0</v>
      </c>
      <c r="I12" s="27">
        <f t="shared" si="1"/>
        <v>0</v>
      </c>
      <c r="J12" s="24"/>
    </row>
    <row r="13" spans="1:10" ht="30" x14ac:dyDescent="0.25">
      <c r="A13" s="38">
        <v>9</v>
      </c>
      <c r="B13" s="38" t="s">
        <v>119</v>
      </c>
      <c r="C13" s="3" t="s">
        <v>24</v>
      </c>
      <c r="D13" s="41" t="s">
        <v>33</v>
      </c>
      <c r="E13" s="4" t="s">
        <v>4</v>
      </c>
      <c r="F13" s="4">
        <v>6</v>
      </c>
      <c r="G13" s="17">
        <v>0</v>
      </c>
      <c r="H13" s="27">
        <f t="shared" si="0"/>
        <v>0</v>
      </c>
      <c r="I13" s="27">
        <f t="shared" si="1"/>
        <v>0</v>
      </c>
      <c r="J13" s="24"/>
    </row>
    <row r="14" spans="1:10" ht="30" x14ac:dyDescent="0.25">
      <c r="A14" s="38">
        <v>10</v>
      </c>
      <c r="B14" s="35" t="s">
        <v>80</v>
      </c>
      <c r="C14" s="47" t="s">
        <v>81</v>
      </c>
      <c r="D14" s="33" t="s">
        <v>82</v>
      </c>
      <c r="E14" s="36" t="s">
        <v>4</v>
      </c>
      <c r="F14" s="37">
        <v>1</v>
      </c>
      <c r="G14" s="17">
        <v>0</v>
      </c>
      <c r="H14" s="27">
        <f t="shared" ref="H14:H28" si="2">F14*G14</f>
        <v>0</v>
      </c>
      <c r="I14" s="27">
        <f t="shared" ref="I14:I28" si="3">H14*1.21</f>
        <v>0</v>
      </c>
      <c r="J14" s="48"/>
    </row>
    <row r="15" spans="1:10" ht="60" x14ac:dyDescent="0.25">
      <c r="A15" s="38">
        <v>11</v>
      </c>
      <c r="B15" s="35" t="s">
        <v>80</v>
      </c>
      <c r="C15" s="47" t="s">
        <v>83</v>
      </c>
      <c r="D15" s="33" t="s">
        <v>112</v>
      </c>
      <c r="E15" s="36" t="s">
        <v>4</v>
      </c>
      <c r="F15" s="37">
        <v>1</v>
      </c>
      <c r="G15" s="17">
        <v>0</v>
      </c>
      <c r="H15" s="27">
        <f t="shared" si="2"/>
        <v>0</v>
      </c>
      <c r="I15" s="27">
        <f t="shared" si="3"/>
        <v>0</v>
      </c>
      <c r="J15" s="24"/>
    </row>
    <row r="16" spans="1:10" ht="30" x14ac:dyDescent="0.25">
      <c r="A16" s="38">
        <v>12</v>
      </c>
      <c r="B16" s="35" t="s">
        <v>80</v>
      </c>
      <c r="C16" s="47" t="s">
        <v>84</v>
      </c>
      <c r="D16" s="33" t="s">
        <v>85</v>
      </c>
      <c r="E16" s="36" t="s">
        <v>4</v>
      </c>
      <c r="F16" s="37">
        <v>1</v>
      </c>
      <c r="G16" s="17">
        <v>0</v>
      </c>
      <c r="H16" s="27">
        <f t="shared" si="2"/>
        <v>0</v>
      </c>
      <c r="I16" s="27">
        <f t="shared" si="3"/>
        <v>0</v>
      </c>
      <c r="J16" s="48"/>
    </row>
    <row r="17" spans="1:10" ht="30" x14ac:dyDescent="0.25">
      <c r="A17" s="38">
        <v>13</v>
      </c>
      <c r="B17" s="35" t="s">
        <v>80</v>
      </c>
      <c r="C17" s="47" t="s">
        <v>86</v>
      </c>
      <c r="D17" s="33" t="s">
        <v>87</v>
      </c>
      <c r="E17" s="36" t="s">
        <v>4</v>
      </c>
      <c r="F17" s="37">
        <v>2</v>
      </c>
      <c r="G17" s="17">
        <v>0</v>
      </c>
      <c r="H17" s="27">
        <f t="shared" si="2"/>
        <v>0</v>
      </c>
      <c r="I17" s="27">
        <f t="shared" si="3"/>
        <v>0</v>
      </c>
      <c r="J17" s="48"/>
    </row>
    <row r="18" spans="1:10" ht="30" x14ac:dyDescent="0.25">
      <c r="A18" s="38">
        <v>14</v>
      </c>
      <c r="B18" s="35" t="s">
        <v>80</v>
      </c>
      <c r="C18" s="47" t="s">
        <v>88</v>
      </c>
      <c r="D18" s="33" t="s">
        <v>89</v>
      </c>
      <c r="E18" s="36" t="s">
        <v>4</v>
      </c>
      <c r="F18" s="37">
        <v>29</v>
      </c>
      <c r="G18" s="17">
        <v>0</v>
      </c>
      <c r="H18" s="27">
        <f t="shared" si="2"/>
        <v>0</v>
      </c>
      <c r="I18" s="27">
        <f t="shared" si="3"/>
        <v>0</v>
      </c>
      <c r="J18" s="48"/>
    </row>
    <row r="19" spans="1:10" ht="30" x14ac:dyDescent="0.25">
      <c r="A19" s="38">
        <v>15</v>
      </c>
      <c r="B19" s="35" t="s">
        <v>80</v>
      </c>
      <c r="C19" s="47" t="s">
        <v>90</v>
      </c>
      <c r="D19" s="33" t="s">
        <v>91</v>
      </c>
      <c r="E19" s="36" t="s">
        <v>4</v>
      </c>
      <c r="F19" s="37">
        <v>2</v>
      </c>
      <c r="G19" s="17">
        <v>0</v>
      </c>
      <c r="H19" s="27">
        <f t="shared" si="2"/>
        <v>0</v>
      </c>
      <c r="I19" s="27">
        <f t="shared" si="3"/>
        <v>0</v>
      </c>
      <c r="J19" s="48"/>
    </row>
    <row r="20" spans="1:10" ht="30" x14ac:dyDescent="0.25">
      <c r="A20" s="38">
        <v>16</v>
      </c>
      <c r="B20" s="35" t="s">
        <v>80</v>
      </c>
      <c r="C20" s="47" t="s">
        <v>92</v>
      </c>
      <c r="D20" s="33" t="s">
        <v>93</v>
      </c>
      <c r="E20" s="36" t="s">
        <v>4</v>
      </c>
      <c r="F20" s="37">
        <v>29</v>
      </c>
      <c r="G20" s="17">
        <v>0</v>
      </c>
      <c r="H20" s="27">
        <f t="shared" si="2"/>
        <v>0</v>
      </c>
      <c r="I20" s="27">
        <f t="shared" si="3"/>
        <v>0</v>
      </c>
      <c r="J20" s="48"/>
    </row>
    <row r="21" spans="1:10" ht="30" x14ac:dyDescent="0.25">
      <c r="A21" s="38">
        <v>17</v>
      </c>
      <c r="B21" s="35" t="s">
        <v>80</v>
      </c>
      <c r="C21" s="47" t="s">
        <v>94</v>
      </c>
      <c r="D21" s="33" t="s">
        <v>95</v>
      </c>
      <c r="E21" s="36" t="s">
        <v>4</v>
      </c>
      <c r="F21" s="37">
        <v>24</v>
      </c>
      <c r="G21" s="17">
        <v>0</v>
      </c>
      <c r="H21" s="27">
        <f t="shared" si="2"/>
        <v>0</v>
      </c>
      <c r="I21" s="27">
        <f t="shared" si="3"/>
        <v>0</v>
      </c>
      <c r="J21" s="48"/>
    </row>
    <row r="22" spans="1:10" ht="30" x14ac:dyDescent="0.25">
      <c r="A22" s="38">
        <v>18</v>
      </c>
      <c r="B22" s="35" t="s">
        <v>80</v>
      </c>
      <c r="C22" s="47" t="s">
        <v>96</v>
      </c>
      <c r="D22" s="33" t="s">
        <v>97</v>
      </c>
      <c r="E22" s="36" t="s">
        <v>4</v>
      </c>
      <c r="F22" s="37">
        <v>2</v>
      </c>
      <c r="G22" s="17">
        <v>0</v>
      </c>
      <c r="H22" s="27">
        <f t="shared" si="2"/>
        <v>0</v>
      </c>
      <c r="I22" s="27">
        <f t="shared" si="3"/>
        <v>0</v>
      </c>
      <c r="J22" s="48"/>
    </row>
    <row r="23" spans="1:10" ht="30" x14ac:dyDescent="0.25">
      <c r="A23" s="38">
        <v>19</v>
      </c>
      <c r="B23" s="35" t="s">
        <v>80</v>
      </c>
      <c r="C23" s="47" t="s">
        <v>98</v>
      </c>
      <c r="D23" s="33" t="s">
        <v>98</v>
      </c>
      <c r="E23" s="36" t="s">
        <v>4</v>
      </c>
      <c r="F23" s="37">
        <v>26</v>
      </c>
      <c r="G23" s="17">
        <v>0</v>
      </c>
      <c r="H23" s="27">
        <f t="shared" si="2"/>
        <v>0</v>
      </c>
      <c r="I23" s="27">
        <f t="shared" si="3"/>
        <v>0</v>
      </c>
      <c r="J23" s="48"/>
    </row>
    <row r="24" spans="1:10" ht="75" x14ac:dyDescent="0.25">
      <c r="A24" s="38">
        <v>20</v>
      </c>
      <c r="B24" s="35" t="s">
        <v>80</v>
      </c>
      <c r="C24" s="47" t="s">
        <v>99</v>
      </c>
      <c r="D24" s="33" t="s">
        <v>100</v>
      </c>
      <c r="E24" s="36" t="s">
        <v>4</v>
      </c>
      <c r="F24" s="37">
        <v>1</v>
      </c>
      <c r="G24" s="17">
        <v>0</v>
      </c>
      <c r="H24" s="27">
        <f t="shared" si="2"/>
        <v>0</v>
      </c>
      <c r="I24" s="27">
        <f t="shared" si="3"/>
        <v>0</v>
      </c>
      <c r="J24" s="24"/>
    </row>
    <row r="25" spans="1:10" ht="30" x14ac:dyDescent="0.25">
      <c r="A25" s="38">
        <v>21</v>
      </c>
      <c r="B25" s="35" t="s">
        <v>80</v>
      </c>
      <c r="C25" s="47" t="s">
        <v>101</v>
      </c>
      <c r="D25" s="33" t="s">
        <v>102</v>
      </c>
      <c r="E25" s="36" t="s">
        <v>103</v>
      </c>
      <c r="F25" s="37">
        <v>400</v>
      </c>
      <c r="G25" s="17">
        <v>0</v>
      </c>
      <c r="H25" s="27">
        <f t="shared" si="2"/>
        <v>0</v>
      </c>
      <c r="I25" s="27">
        <f t="shared" si="3"/>
        <v>0</v>
      </c>
      <c r="J25" s="48"/>
    </row>
    <row r="26" spans="1:10" ht="30" x14ac:dyDescent="0.25">
      <c r="A26" s="38">
        <v>22</v>
      </c>
      <c r="B26" s="35" t="s">
        <v>80</v>
      </c>
      <c r="C26" s="47" t="s">
        <v>104</v>
      </c>
      <c r="D26" s="33" t="s">
        <v>105</v>
      </c>
      <c r="E26" s="36" t="s">
        <v>4</v>
      </c>
      <c r="F26" s="37">
        <v>28</v>
      </c>
      <c r="G26" s="17">
        <v>0</v>
      </c>
      <c r="H26" s="27">
        <f t="shared" si="2"/>
        <v>0</v>
      </c>
      <c r="I26" s="27">
        <f t="shared" si="3"/>
        <v>0</v>
      </c>
      <c r="J26" s="48"/>
    </row>
    <row r="27" spans="1:10" ht="30" x14ac:dyDescent="0.25">
      <c r="A27" s="38">
        <v>23</v>
      </c>
      <c r="B27" s="35" t="s">
        <v>80</v>
      </c>
      <c r="C27" s="47" t="s">
        <v>106</v>
      </c>
      <c r="D27" s="33" t="s">
        <v>107</v>
      </c>
      <c r="E27" s="36" t="s">
        <v>108</v>
      </c>
      <c r="F27" s="37">
        <v>1</v>
      </c>
      <c r="G27" s="17">
        <v>0</v>
      </c>
      <c r="H27" s="27">
        <f t="shared" si="2"/>
        <v>0</v>
      </c>
      <c r="I27" s="27">
        <f t="shared" si="3"/>
        <v>0</v>
      </c>
      <c r="J27" s="48"/>
    </row>
    <row r="28" spans="1:10" ht="30" x14ac:dyDescent="0.25">
      <c r="A28" s="38">
        <v>24</v>
      </c>
      <c r="B28" s="35" t="s">
        <v>80</v>
      </c>
      <c r="C28" s="47" t="s">
        <v>109</v>
      </c>
      <c r="D28" s="33" t="s">
        <v>110</v>
      </c>
      <c r="E28" s="36" t="s">
        <v>111</v>
      </c>
      <c r="F28" s="37">
        <v>68</v>
      </c>
      <c r="G28" s="17">
        <v>0</v>
      </c>
      <c r="H28" s="27">
        <f t="shared" si="2"/>
        <v>0</v>
      </c>
      <c r="I28" s="27">
        <f t="shared" si="3"/>
        <v>0</v>
      </c>
      <c r="J28" s="48"/>
    </row>
    <row r="30" spans="1:10" x14ac:dyDescent="0.25">
      <c r="G30" s="11" t="s">
        <v>25</v>
      </c>
      <c r="H30" s="12">
        <f>SUM(H5:H28)</f>
        <v>0</v>
      </c>
      <c r="I30" s="12">
        <f>SUM(I5:I28)</f>
        <v>0</v>
      </c>
    </row>
    <row r="32" spans="1:10" ht="21" x14ac:dyDescent="0.35">
      <c r="D32" s="13" t="s">
        <v>53</v>
      </c>
    </row>
    <row r="34" spans="2:4" x14ac:dyDescent="0.25">
      <c r="B34" s="51" t="s">
        <v>54</v>
      </c>
      <c r="C34" s="51"/>
      <c r="D34" s="51"/>
    </row>
    <row r="35" spans="2:4" x14ac:dyDescent="0.25">
      <c r="B35" s="14" t="s">
        <v>49</v>
      </c>
      <c r="C35" s="56">
        <f>H30</f>
        <v>0</v>
      </c>
      <c r="D35" s="57"/>
    </row>
    <row r="36" spans="2:4" x14ac:dyDescent="0.25">
      <c r="B36" s="14" t="s">
        <v>55</v>
      </c>
      <c r="C36" s="56">
        <f>C37-C35</f>
        <v>0</v>
      </c>
      <c r="D36" s="57"/>
    </row>
    <row r="37" spans="2:4" x14ac:dyDescent="0.25">
      <c r="B37" s="14" t="s">
        <v>52</v>
      </c>
      <c r="C37" s="56">
        <f>C35*1.21</f>
        <v>0</v>
      </c>
      <c r="D37" s="57"/>
    </row>
  </sheetData>
  <protectedRanges>
    <protectedRange sqref="J5:J10 J12:J28" name="Oblast2"/>
  </protectedRanges>
  <mergeCells count="7">
    <mergeCell ref="C37:D37"/>
    <mergeCell ref="A1:J1"/>
    <mergeCell ref="A2:J2"/>
    <mergeCell ref="A3:J3"/>
    <mergeCell ref="B34:D34"/>
    <mergeCell ref="C35:D35"/>
    <mergeCell ref="C36:D3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7C0D8-9224-4506-B681-434E8305F6DD}">
  <sheetPr>
    <tabColor rgb="FF00B050"/>
  </sheetPr>
  <dimension ref="A1:J19"/>
  <sheetViews>
    <sheetView topLeftCell="A7" zoomScale="70" zoomScaleNormal="70" workbookViewId="0">
      <selection activeCell="D10" sqref="D10"/>
    </sheetView>
  </sheetViews>
  <sheetFormatPr defaultRowHeight="15" x14ac:dyDescent="0.25"/>
  <cols>
    <col min="2" max="3" width="23.5703125" customWidth="1"/>
    <col min="4" max="4" width="127.85546875" customWidth="1"/>
    <col min="5" max="5" width="10.42578125" customWidth="1"/>
    <col min="6" max="6" width="9.42578125" bestFit="1" customWidth="1"/>
    <col min="7" max="7" width="20.5703125" customWidth="1"/>
    <col min="8" max="8" width="30.42578125" customWidth="1"/>
    <col min="9" max="9" width="25.28515625" customWidth="1"/>
    <col min="10" max="10" width="33.42578125" customWidth="1"/>
  </cols>
  <sheetData>
    <row r="1" spans="1:10" ht="26.25" x14ac:dyDescent="0.25">
      <c r="A1" s="54" t="s">
        <v>66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43.9" customHeight="1" x14ac:dyDescent="0.25">
      <c r="A2" s="58" t="s">
        <v>41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26.25" x14ac:dyDescent="0.25">
      <c r="A3" s="54" t="s">
        <v>63</v>
      </c>
      <c r="B3" s="54"/>
      <c r="C3" s="54"/>
      <c r="D3" s="54"/>
      <c r="E3" s="54"/>
      <c r="F3" s="54"/>
      <c r="G3" s="54"/>
      <c r="H3" s="54"/>
      <c r="I3" s="54"/>
      <c r="J3" s="54"/>
    </row>
    <row r="4" spans="1:10" ht="30" x14ac:dyDescent="0.25">
      <c r="A4" s="5" t="s">
        <v>42</v>
      </c>
      <c r="B4" s="5" t="s">
        <v>43</v>
      </c>
      <c r="C4" s="5" t="s">
        <v>44</v>
      </c>
      <c r="D4" s="5" t="s">
        <v>45</v>
      </c>
      <c r="E4" s="5" t="s">
        <v>46</v>
      </c>
      <c r="F4" s="5" t="s">
        <v>47</v>
      </c>
      <c r="G4" s="6" t="s">
        <v>48</v>
      </c>
      <c r="H4" s="6" t="s">
        <v>49</v>
      </c>
      <c r="I4" s="6" t="s">
        <v>52</v>
      </c>
      <c r="J4" s="7" t="s">
        <v>50</v>
      </c>
    </row>
    <row r="5" spans="1:10" ht="165" x14ac:dyDescent="0.25">
      <c r="A5" s="38">
        <v>1</v>
      </c>
      <c r="B5" s="38" t="s">
        <v>119</v>
      </c>
      <c r="C5" s="3" t="s">
        <v>5</v>
      </c>
      <c r="D5" s="29" t="s">
        <v>68</v>
      </c>
      <c r="E5" s="4" t="s">
        <v>4</v>
      </c>
      <c r="F5" s="4">
        <v>10</v>
      </c>
      <c r="G5" s="17">
        <v>0</v>
      </c>
      <c r="H5" s="27">
        <f t="shared" ref="H5:H10" si="0">F5*G5</f>
        <v>0</v>
      </c>
      <c r="I5" s="27">
        <f t="shared" ref="I5:I10" si="1">H5*1.21</f>
        <v>0</v>
      </c>
      <c r="J5" s="24"/>
    </row>
    <row r="6" spans="1:10" ht="30" x14ac:dyDescent="0.25">
      <c r="A6" s="38">
        <v>2</v>
      </c>
      <c r="B6" s="38" t="s">
        <v>119</v>
      </c>
      <c r="C6" s="3" t="s">
        <v>6</v>
      </c>
      <c r="D6" s="32" t="s">
        <v>70</v>
      </c>
      <c r="E6" s="4" t="s">
        <v>4</v>
      </c>
      <c r="F6" s="4">
        <v>11</v>
      </c>
      <c r="G6" s="17">
        <v>0</v>
      </c>
      <c r="H6" s="27">
        <f t="shared" si="0"/>
        <v>0</v>
      </c>
      <c r="I6" s="27">
        <f t="shared" si="1"/>
        <v>0</v>
      </c>
      <c r="J6" s="24"/>
    </row>
    <row r="7" spans="1:10" ht="165" x14ac:dyDescent="0.25">
      <c r="A7" s="38">
        <v>3</v>
      </c>
      <c r="B7" s="38" t="s">
        <v>119</v>
      </c>
      <c r="C7" s="3" t="s">
        <v>34</v>
      </c>
      <c r="D7" s="29" t="s">
        <v>68</v>
      </c>
      <c r="E7" s="4" t="s">
        <v>4</v>
      </c>
      <c r="F7" s="4">
        <v>2</v>
      </c>
      <c r="G7" s="17">
        <v>0</v>
      </c>
      <c r="H7" s="27">
        <f t="shared" si="0"/>
        <v>0</v>
      </c>
      <c r="I7" s="27">
        <f t="shared" si="1"/>
        <v>0</v>
      </c>
      <c r="J7" s="24"/>
    </row>
    <row r="8" spans="1:10" ht="90" x14ac:dyDescent="0.25">
      <c r="A8" s="38">
        <v>4</v>
      </c>
      <c r="B8" s="38" t="s">
        <v>119</v>
      </c>
      <c r="C8" s="3" t="s">
        <v>9</v>
      </c>
      <c r="D8" s="31" t="s">
        <v>14</v>
      </c>
      <c r="E8" s="4" t="s">
        <v>4</v>
      </c>
      <c r="F8" s="4">
        <v>1</v>
      </c>
      <c r="G8" s="17">
        <v>0</v>
      </c>
      <c r="H8" s="27">
        <f t="shared" si="0"/>
        <v>0</v>
      </c>
      <c r="I8" s="27">
        <f t="shared" si="1"/>
        <v>0</v>
      </c>
      <c r="J8" s="24"/>
    </row>
    <row r="9" spans="1:10" ht="384.75" x14ac:dyDescent="0.25">
      <c r="A9" s="38">
        <v>5</v>
      </c>
      <c r="B9" s="38" t="s">
        <v>119</v>
      </c>
      <c r="C9" s="3" t="s">
        <v>20</v>
      </c>
      <c r="D9" s="49" t="s">
        <v>123</v>
      </c>
      <c r="E9" s="4" t="s">
        <v>4</v>
      </c>
      <c r="F9" s="4">
        <v>1</v>
      </c>
      <c r="G9" s="17">
        <v>0</v>
      </c>
      <c r="H9" s="27">
        <f t="shared" si="0"/>
        <v>0</v>
      </c>
      <c r="I9" s="27">
        <f t="shared" si="1"/>
        <v>0</v>
      </c>
      <c r="J9" s="50" t="s">
        <v>125</v>
      </c>
    </row>
    <row r="10" spans="1:10" ht="195" x14ac:dyDescent="0.25">
      <c r="A10" s="38">
        <v>6</v>
      </c>
      <c r="B10" s="38" t="s">
        <v>119</v>
      </c>
      <c r="C10" s="3" t="s">
        <v>8</v>
      </c>
      <c r="D10" s="40" t="s">
        <v>126</v>
      </c>
      <c r="E10" s="4" t="s">
        <v>4</v>
      </c>
      <c r="F10" s="4">
        <v>1</v>
      </c>
      <c r="G10" s="17"/>
      <c r="H10" s="27">
        <f t="shared" si="0"/>
        <v>0</v>
      </c>
      <c r="I10" s="27">
        <f t="shared" si="1"/>
        <v>0</v>
      </c>
      <c r="J10" s="24"/>
    </row>
    <row r="12" spans="1:10" x14ac:dyDescent="0.25">
      <c r="G12" s="11" t="s">
        <v>25</v>
      </c>
      <c r="H12" s="12">
        <f>SUM(H5:H10)</f>
        <v>0</v>
      </c>
      <c r="I12" s="12">
        <f>SUM(I5:I10)</f>
        <v>0</v>
      </c>
    </row>
    <row r="14" spans="1:10" ht="21" x14ac:dyDescent="0.35">
      <c r="D14" s="13" t="s">
        <v>53</v>
      </c>
    </row>
    <row r="16" spans="1:10" x14ac:dyDescent="0.25">
      <c r="B16" s="51" t="s">
        <v>54</v>
      </c>
      <c r="C16" s="51"/>
      <c r="D16" s="51"/>
    </row>
    <row r="17" spans="2:4" x14ac:dyDescent="0.25">
      <c r="B17" s="14" t="s">
        <v>49</v>
      </c>
      <c r="C17" s="56">
        <f>H12</f>
        <v>0</v>
      </c>
      <c r="D17" s="57"/>
    </row>
    <row r="18" spans="2:4" x14ac:dyDescent="0.25">
      <c r="B18" s="14" t="s">
        <v>55</v>
      </c>
      <c r="C18" s="56">
        <f>C19-C17</f>
        <v>0</v>
      </c>
      <c r="D18" s="57"/>
    </row>
    <row r="19" spans="2:4" x14ac:dyDescent="0.25">
      <c r="B19" s="14" t="s">
        <v>52</v>
      </c>
      <c r="C19" s="56">
        <f>C17*1.21</f>
        <v>0</v>
      </c>
      <c r="D19" s="57"/>
    </row>
  </sheetData>
  <protectedRanges>
    <protectedRange sqref="J5:J8 J10" name="Oblast2"/>
  </protectedRanges>
  <mergeCells count="7">
    <mergeCell ref="C19:D19"/>
    <mergeCell ref="A1:J1"/>
    <mergeCell ref="A2:J2"/>
    <mergeCell ref="A3:J3"/>
    <mergeCell ref="B16:D16"/>
    <mergeCell ref="C17:D17"/>
    <mergeCell ref="C18:D18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Sumarizace</vt:lpstr>
      <vt:lpstr>ZŠ Otická</vt:lpstr>
      <vt:lpstr>ZŠ Boženy Němcové</vt:lpstr>
      <vt:lpstr>ZŠ Komárov</vt:lpstr>
      <vt:lpstr>ZŠ T.G.M Riegrova - Mírova</vt:lpstr>
      <vt:lpstr>ZŠ Ilji Hurníka</vt:lpstr>
      <vt:lpstr>ZŠ a MŠ Vávrovice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2026-01-07T16:38:20Z</dcterms:modified>
</cp:coreProperties>
</file>